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56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'AP-SIG-RG-15'!$A$1:$P$24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'AP-SIG-RG-15'!$A$1:$P$24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<sst xmlns="http://schemas.openxmlformats.org/spreadsheetml/2006/main" count="238" uniqueCount="152">
  <si>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</si>
  <si>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</si>
  <si>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</si>
  <si>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</si>
  <si>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</si>
  <si>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</si>
  <si>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</si>
  <si>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</si>
  <si>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</si>
  <si>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</si>
  <si>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</si>
  <si>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</si>
  <si>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</si>
  <si>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</si>
  <si>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</si>
  <si>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</si>
  <si>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</si>
  <si>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</si>
  <si>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</si>
  <si>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</si>
  <si>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</si>
  <si>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</si>
  <si>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</si>
  <si>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</si>
  <si>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</si>
  <si>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</si>
  <si>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</si>
  <si>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</si>
  <si>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</si>
  <si>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</si>
  <si>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</si>
  <si>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</si>
  <si>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</si>
  <si>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</si>
  <si>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</si>
  <si>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</si>
  <si>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</si>
  <si>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</si>
  <si>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</si>
  <si>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</si>
  <si>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</si>
  <si>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</si>
  <si>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</si>
  <si>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</si>
  <si>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</si>
  <si>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</si>
  <si>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</si>
  <si>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</si>
  <si>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</si>
  <si>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</si>
  <si>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</si>
  <si>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</si>
  <si>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</si>
  <si>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</si>
  <si>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</si>
  <si>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</si>
  <si>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</si>
  <si>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</si>
  <si>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</si>
  <si>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</si>
  <si>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</si>
  <si>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</si>
  <si>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</si>
  <si>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</si>
  <si>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</si>
  <si>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</si>
  <si>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</si>
  <si>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</si>
  <si>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</si>
  <si>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</si>
  <si>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</si>
  <si>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</si>
  <si>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</si>
  <si>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</si>
  <si>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</si>
  <si>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</si>
  <si>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</si>
  <si>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</si>
  <si>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</si>
  <si>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</si>
  <si>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</si>
  <si>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</si>
  <si>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</si>
  <si>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</si>
  <si>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</si>
  <si>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</si>
  <si>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</si>
  <si>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</si>
  <si>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</si>
  <si>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</si>
  <si>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</si>
  <si>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</si>
  <si>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</si>
  <si>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</si>
  <si>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</si>
  <si>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</si>
  <si>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</si>
  <si>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</si>
  <si>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</si>
  <si>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</si>
  <si>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</si>
  <si>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</si>
  <si>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</si>
  <si>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</si>
  <si>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</si>
  <si>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</si>
  <si>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</si>
  <si>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</si>
  <si>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</si>
  <si>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</si>
  <si>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</si>
  <si>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</si>
  <si>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</si>
  <si>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</si>
  <si>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</si>
  <si>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</si>
  <si>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</si>
  <si>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</si>
  <si>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</si>
  <si>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</si>
  <si>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</si>
  <si>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evitar</t>
  </si>
  <si>
    <t>trimestralmente</t>
  </si>
  <si>
    <t>procesos contractuales iniciados/ contratos legalizados según la ley.</t>
  </si>
  <si>
    <t>no</t>
  </si>
  <si>
    <t>Si</t>
  </si>
  <si>
    <t>Directivos y supervisores</t>
  </si>
  <si>
    <t>si</t>
  </si>
  <si>
    <t>Asumir</t>
  </si>
  <si>
    <t>Mensualmente</t>
  </si>
  <si>
    <t>Directivos de Secretarias y entidades que intervienen en la PPMYEG</t>
  </si>
  <si>
    <t>actividades planeadas articuladamente/ actividades desarrolladas</t>
  </si>
  <si>
    <t>Posibilidad de adelantar contratación sin el lleno de los requisitos de conformidad con la normatividad vigente</t>
  </si>
  <si>
    <t>Deficiencia en los procedimientos precontractuales, contractuales y pos contractuales.                    Adendas que cambian condiciones del proceso contractual para favorecimiento de terceros. 
Urgencia manifiesta inexistente (COVID19) 
Debilidad de ejercer debidamente la supervisión.</t>
  </si>
  <si>
    <t>conflictos jurídicos con sanciones disciplinarios, fiscales o penales</t>
  </si>
  <si>
    <t>Verificación de procesos precontractual, contractual y pos contractual.
Revisión documental.
Consultas jurídicas.
Informes de Supervisión</t>
  </si>
  <si>
    <t xml:space="preserve">Formación continua en contratación a los servidores públicos. 
Otorgar la supervisión a personal idóneo </t>
  </si>
  <si>
    <t>Servidores Públicos</t>
  </si>
  <si>
    <t>Probabilidad de Incumplimiento de términos legales para resolver PQRS de los ciudadanos</t>
  </si>
  <si>
    <t>inadecuado direccionamiento del PQRS por la ventanilla única.
Falta de documentación adecuada o información de soporte de quien coloca el respectivo PQRS
Falta de controles en la ejecución de actividades en el proceso</t>
  </si>
  <si>
    <t>Perdida de imagen de la entidad
Sanciones disciplinarias, fiscales y penales.
Insatisfacción del cliente</t>
  </si>
  <si>
    <t>Realizar seguimiento a la respuesta oportuna de conformidad con los términos de ley semanalmente.
La Solicitud cumpla con la debida Misión de la secretaria.
Re direccionamiento según el tema a la oficina competente oportunamente</t>
  </si>
  <si>
    <t xml:space="preserve">Realizar seguimiento para respuestas oportunas de acuerdo a los responsables del tramite </t>
  </si>
  <si>
    <t>Numero de PQRS contestados oportunamente/Numero de PQRS recepcionados</t>
  </si>
  <si>
    <t>Probabilidad de Que exista deficiencia en la planeación y Ejecución de las actividades en la implementación de la política publica de Mujer y EDG</t>
  </si>
  <si>
    <t xml:space="preserve">Reducción de ingresos corrientes de libre destinación en el presupuesto del Departamento por eventos externos (COVID-19)
Ausencia de una adecuada transversalidad con las demás secretarias y entidades que intervienen dentro de la PPMYEG
</t>
  </si>
  <si>
    <t>Bajo impacto en el beneficio a las mujeres
Duplicidad de Actividades, desgaste financiero con el mismo resultado por ausencia de interlocución de los entes que intervienen en el desarrollo de PPMYEG</t>
  </si>
  <si>
    <t>Planes de Acción del COMPOS y mesa departamental intersectorial para erradicar a violencia contra la mujer</t>
  </si>
  <si>
    <t xml:space="preserve">Intervención en las reuniones de  diferentes comités para articular las acciones.
Planeación de acuerdo a las necesidades que se buscan mitigar y que afectan a las mujeres </t>
  </si>
  <si>
    <t xml:space="preserve">Fecha de Modificación:     de/mm/aaaa                                                 Descripción de la Modificación:                                                                                                                                                                                           Solicitante:          </t>
  </si>
  <si>
    <t>RIESGO 
DE CORRUPCIÓN 
(SI o NO)</t>
  </si>
  <si>
    <t>Fecha de Formulación:     09/12/2020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</si>
</sst>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1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4" fillId="0" borderId="0" xfId="0" applyNumberFormat="1" applyFont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NumberFormat="1" applyFont="1" applyFill="1" applyBorder="1" applyAlignment="1" applyProtection="1">
      <alignment/>
      <protection hidden="1"/>
    </xf>
    <xf numFmtId="0" fontId="55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45" borderId="12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left" vertical="center" wrapText="1"/>
      <protection locked="0"/>
    </xf>
    <xf numFmtId="0" fontId="53" fillId="0" borderId="19" xfId="0" applyFont="1" applyFill="1" applyBorder="1" applyAlignment="1" applyProtection="1">
      <alignment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7" fillId="46" borderId="3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2" xfId="0" applyFont="1" applyFill="1" applyBorder="1" applyAlignment="1" applyProtection="1">
      <alignment horizontal="center" vertical="center" wrapText="1"/>
      <protection locked="0"/>
    </xf>
    <xf numFmtId="0" fontId="58" fillId="0" borderId="33" xfId="0" applyFont="1" applyFill="1" applyBorder="1" applyAlignment="1" applyProtection="1">
      <alignment horizontal="center" vertical="center" wrapText="1"/>
      <protection locked="0"/>
    </xf>
    <xf numFmtId="0" fontId="53" fillId="0" borderId="35" xfId="0" applyFont="1" applyFill="1" applyBorder="1" applyAlignment="1" applyProtection="1">
      <alignment horizontal="center" vertical="center" wrapText="1"/>
      <protection locked="0"/>
    </xf>
    <xf numFmtId="0" fontId="53" fillId="0" borderId="29" xfId="0" applyFont="1" applyFill="1" applyBorder="1" applyAlignment="1" applyProtection="1">
      <alignment horizontal="left" vertical="center" wrapText="1"/>
      <protection locked="0"/>
    </xf>
    <xf numFmtId="0" fontId="53" fillId="45" borderId="19" xfId="0" applyFont="1" applyFill="1" applyBorder="1" applyAlignment="1" applyProtection="1">
      <alignment horizontal="center" vertical="center" wrapText="1"/>
      <protection locked="0"/>
    </xf>
    <xf numFmtId="0" fontId="53" fillId="45" borderId="20" xfId="0" applyFont="1" applyFill="1" applyBorder="1" applyAlignment="1" applyProtection="1">
      <alignment horizontal="left" vertical="center" wrapText="1"/>
      <protection locked="0"/>
    </xf>
    <xf numFmtId="0" fontId="53" fillId="0" borderId="36" xfId="0" applyFont="1" applyFill="1" applyBorder="1" applyAlignment="1" applyProtection="1">
      <alignment horizontal="center" vertical="center" wrapText="1"/>
      <protection locked="0"/>
    </xf>
    <xf numFmtId="0" fontId="53" fillId="0" borderId="30" xfId="0" applyFont="1" applyFill="1" applyBorder="1" applyAlignment="1" applyProtection="1">
      <alignment horizontal="left" vertical="center" wrapText="1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" fillId="42" borderId="40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5" fillId="43" borderId="40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39" borderId="45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45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4" borderId="42" xfId="0" applyFont="1" applyFill="1" applyBorder="1" applyAlignment="1" applyProtection="1">
      <alignment horizontal="center" vertical="center" wrapText="1"/>
      <protection/>
    </xf>
    <xf numFmtId="0" fontId="4" fillId="44" borderId="45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4" fillId="41" borderId="32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vertical="center" wrapText="1"/>
      <protection/>
    </xf>
    <xf numFmtId="0" fontId="4" fillId="39" borderId="47" xfId="0" applyFont="1" applyFill="1" applyBorder="1" applyAlignment="1" applyProtection="1">
      <alignment horizontal="center" vertical="center" wrapText="1"/>
      <protection/>
    </xf>
    <xf numFmtId="0" fontId="4" fillId="39" borderId="48" xfId="0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 wrapText="1"/>
      <protection/>
    </xf>
    <xf numFmtId="0" fontId="4" fillId="40" borderId="50" xfId="0" applyFont="1" applyFill="1" applyBorder="1" applyAlignment="1" applyProtection="1">
      <alignment horizontal="center" vertical="center" wrapText="1"/>
      <protection/>
    </xf>
    <xf numFmtId="0" fontId="4" fillId="40" borderId="51" xfId="0" applyFont="1" applyFill="1" applyBorder="1" applyAlignment="1" applyProtection="1">
      <alignment horizontal="center" vertical="center" wrapText="1"/>
      <protection/>
    </xf>
    <xf numFmtId="0" fontId="4" fillId="40" borderId="52" xfId="0" applyFont="1" applyFill="1" applyBorder="1" applyAlignment="1" applyProtection="1">
      <alignment horizontal="center" vertical="center" wrapText="1"/>
      <protection/>
    </xf>
    <xf numFmtId="0" fontId="4" fillId="40" borderId="53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4" fillId="44" borderId="33" xfId="0" applyFont="1" applyFill="1" applyBorder="1" applyAlignment="1" applyProtection="1">
      <alignment horizontal="center" vertical="center" wrapText="1"/>
      <protection/>
    </xf>
    <xf numFmtId="0" fontId="4" fillId="44" borderId="55" xfId="0" applyFont="1" applyFill="1" applyBorder="1" applyAlignment="1" applyProtection="1">
      <alignment horizontal="center" vertical="center" wrapText="1"/>
      <protection/>
    </xf>
    <xf numFmtId="0" fontId="52" fillId="0" borderId="56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center"/>
    </xf>
    <xf numFmtId="0" fontId="59" fillId="0" borderId="59" xfId="0" applyFont="1" applyFill="1" applyBorder="1" applyAlignment="1">
      <alignment horizontal="center"/>
    </xf>
    <xf numFmtId="0" fontId="60" fillId="0" borderId="0" xfId="0" applyNumberFormat="1" applyFont="1" applyBorder="1" applyAlignment="1" applyProtection="1">
      <alignment horizontal="center"/>
      <protection locked="0"/>
    </xf>
    <xf numFmtId="0" fontId="7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47" borderId="68" xfId="0" applyNumberFormat="1" applyFont="1" applyFill="1" applyBorder="1" applyAlignment="1" applyProtection="1">
      <alignment horizontal="center" vertical="center"/>
      <protection locked="0"/>
    </xf>
    <xf numFmtId="0" fontId="7" fillId="47" borderId="69" xfId="0" applyNumberFormat="1" applyFont="1" applyFill="1" applyBorder="1" applyAlignment="1" applyProtection="1">
      <alignment horizontal="center" vertical="center"/>
      <protection locked="0"/>
    </xf>
    <xf numFmtId="0" fontId="8" fillId="0" borderId="7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8" borderId="72" xfId="0" applyNumberFormat="1" applyFont="1" applyFill="1" applyBorder="1" applyAlignment="1" applyProtection="1">
      <alignment horizontal="center" vertical="center"/>
      <protection locked="0"/>
    </xf>
    <xf numFmtId="0" fontId="8" fillId="48" borderId="73" xfId="0" applyNumberFormat="1" applyFont="1" applyFill="1" applyBorder="1" applyAlignment="1" applyProtection="1">
      <alignment horizontal="center" vertical="center"/>
      <protection locked="0"/>
    </xf>
    <xf numFmtId="0" fontId="8" fillId="48" borderId="74" xfId="0" applyNumberFormat="1" applyFont="1" applyFill="1" applyBorder="1" applyAlignment="1" applyProtection="1">
      <alignment horizontal="center" vertical="center"/>
      <protection locked="0"/>
    </xf>
    <xf numFmtId="0" fontId="7" fillId="49" borderId="33" xfId="0" applyNumberFormat="1" applyFont="1" applyFill="1" applyBorder="1" applyAlignment="1" applyProtection="1">
      <alignment horizontal="center" vertical="center"/>
      <protection locked="0"/>
    </xf>
    <xf numFmtId="0" fontId="7" fillId="49" borderId="75" xfId="0" applyNumberFormat="1" applyFont="1" applyFill="1" applyBorder="1" applyAlignment="1" applyProtection="1">
      <alignment horizontal="center" vertical="center"/>
      <protection locked="0"/>
    </xf>
    <xf numFmtId="0" fontId="7" fillId="46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Border="1" applyAlignment="1" applyProtection="1">
      <alignment horizontal="center" vertical="center" wrapText="1"/>
      <protection locked="0"/>
    </xf>
    <xf numFmtId="0" fontId="8" fillId="0" borderId="79" xfId="0" applyNumberFormat="1" applyFont="1" applyBorder="1" applyAlignment="1" applyProtection="1">
      <alignment horizontal="center" vertical="center" wrapText="1"/>
      <protection locked="0"/>
    </xf>
    <xf numFmtId="0" fontId="9" fillId="0" borderId="80" xfId="0" applyNumberFormat="1" applyFont="1" applyBorder="1" applyAlignment="1" applyProtection="1">
      <alignment horizontal="center"/>
      <protection locked="0"/>
    </xf>
    <xf numFmtId="0" fontId="9" fillId="0" borderId="81" xfId="0" applyNumberFormat="1" applyFont="1" applyBorder="1" applyAlignment="1" applyProtection="1">
      <alignment horizontal="center"/>
      <protection locked="0"/>
    </xf>
    <xf numFmtId="0" fontId="8" fillId="48" borderId="50" xfId="0" applyNumberFormat="1" applyFont="1" applyFill="1" applyBorder="1" applyAlignment="1" applyProtection="1">
      <alignment horizontal="center" vertical="center"/>
      <protection locked="0"/>
    </xf>
    <xf numFmtId="0" fontId="8" fillId="48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48" borderId="82" xfId="0" applyNumberFormat="1" applyFont="1" applyFill="1" applyBorder="1" applyAlignment="1" applyProtection="1">
      <alignment horizontal="center" vertical="center"/>
      <protection locked="0"/>
    </xf>
    <xf numFmtId="0" fontId="7" fillId="48" borderId="83" xfId="0" applyNumberFormat="1" applyFont="1" applyFill="1" applyBorder="1" applyAlignment="1" applyProtection="1">
      <alignment horizontal="center" vertical="center"/>
      <protection locked="0"/>
    </xf>
    <xf numFmtId="0" fontId="8" fillId="48" borderId="84" xfId="0" applyNumberFormat="1" applyFont="1" applyFill="1" applyBorder="1" applyAlignment="1" applyProtection="1">
      <alignment horizontal="center" vertical="center"/>
      <protection locked="0"/>
    </xf>
    <xf numFmtId="0" fontId="8" fillId="48" borderId="85" xfId="0" applyNumberFormat="1" applyFont="1" applyFill="1" applyBorder="1" applyAlignment="1" applyProtection="1">
      <alignment horizontal="center" vertical="center"/>
      <protection locked="0"/>
    </xf>
    <xf numFmtId="0" fontId="8" fillId="48" borderId="86" xfId="0" applyNumberFormat="1" applyFont="1" applyFill="1" applyBorder="1" applyAlignment="1" applyProtection="1">
      <alignment horizontal="center" vertical="center"/>
      <protection locked="0"/>
    </xf>
    <xf numFmtId="0" fontId="7" fillId="46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3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B24" sqref="B24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04" t="s">
        <v>0</v>
      </c>
      <c r="C2" s="105"/>
      <c r="D2" s="105"/>
      <c r="E2" s="106"/>
    </row>
    <row r="3" spans="2:5" ht="16.5" thickBot="1">
      <c r="B3" s="104" t="s">
        <v>1</v>
      </c>
      <c r="C3" s="105"/>
      <c r="D3" s="105"/>
      <c r="E3" s="106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04" t="s">
        <v>21</v>
      </c>
      <c r="C2" s="105"/>
      <c r="D2" s="106"/>
    </row>
    <row r="3" spans="2:4" ht="16.5" thickBot="1">
      <c r="B3" s="104" t="s">
        <v>22</v>
      </c>
      <c r="C3" s="105"/>
      <c r="D3" s="106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13" t="s">
        <v>33</v>
      </c>
      <c r="C2" s="114"/>
      <c r="D2" s="114"/>
      <c r="E2" s="114"/>
      <c r="F2" s="114"/>
      <c r="G2" s="115"/>
      <c r="H2" s="20"/>
      <c r="I2" s="140" t="s">
        <v>34</v>
      </c>
      <c r="J2" s="141"/>
      <c r="K2" s="142"/>
      <c r="L2" s="125" t="s">
        <v>35</v>
      </c>
      <c r="M2" s="125"/>
      <c r="N2" s="125"/>
      <c r="O2" s="125"/>
      <c r="P2" s="126"/>
    </row>
    <row r="3" spans="2:16" ht="16.5" thickBot="1">
      <c r="B3" s="116" t="s">
        <v>34</v>
      </c>
      <c r="C3" s="137" t="s">
        <v>35</v>
      </c>
      <c r="D3" s="138"/>
      <c r="E3" s="138"/>
      <c r="F3" s="138"/>
      <c r="G3" s="139"/>
      <c r="H3" s="21"/>
      <c r="I3" s="143"/>
      <c r="J3" s="144"/>
      <c r="K3" s="145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17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36"/>
      <c r="I4" s="143"/>
      <c r="J4" s="144"/>
      <c r="K4" s="145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18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36"/>
      <c r="I5" s="143"/>
      <c r="J5" s="144"/>
      <c r="K5" s="145"/>
      <c r="L5" s="127" t="s">
        <v>96</v>
      </c>
      <c r="M5" s="128"/>
      <c r="N5" s="129" t="s">
        <v>97</v>
      </c>
      <c r="O5" s="130"/>
      <c r="P5" s="131"/>
    </row>
    <row r="6" spans="2:16" ht="16.5" hidden="1" thickBot="1">
      <c r="B6" s="25"/>
      <c r="C6" s="24"/>
      <c r="D6" s="24"/>
      <c r="E6" s="24"/>
      <c r="F6" s="24"/>
      <c r="G6" s="24"/>
      <c r="H6" s="20"/>
      <c r="I6" s="143"/>
      <c r="J6" s="144"/>
      <c r="K6" s="145"/>
      <c r="L6" s="26"/>
      <c r="M6" s="27"/>
      <c r="N6" s="129"/>
      <c r="O6" s="130"/>
      <c r="P6" s="131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2" t="s">
        <v>98</v>
      </c>
      <c r="J7" s="33">
        <v>1</v>
      </c>
      <c r="K7" s="34" t="s">
        <v>6</v>
      </c>
      <c r="L7" s="123" t="s">
        <v>40</v>
      </c>
      <c r="M7" s="134" t="s">
        <v>41</v>
      </c>
      <c r="N7" s="119" t="s">
        <v>42</v>
      </c>
      <c r="O7" s="121" t="s">
        <v>43</v>
      </c>
      <c r="P7" s="121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3"/>
      <c r="J8" s="36"/>
      <c r="K8" s="37">
        <v>1</v>
      </c>
      <c r="L8" s="124"/>
      <c r="M8" s="135"/>
      <c r="N8" s="120"/>
      <c r="O8" s="122"/>
      <c r="P8" s="122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3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48" t="s">
        <v>101</v>
      </c>
      <c r="J10" s="39">
        <v>3</v>
      </c>
      <c r="K10" s="37" t="s">
        <v>12</v>
      </c>
      <c r="L10" s="123" t="s">
        <v>49</v>
      </c>
      <c r="M10" s="119" t="s">
        <v>46</v>
      </c>
      <c r="N10" s="121" t="s">
        <v>50</v>
      </c>
      <c r="O10" s="107" t="s">
        <v>51</v>
      </c>
      <c r="P10" s="107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48"/>
      <c r="J11" s="39"/>
      <c r="K11" s="37">
        <v>3</v>
      </c>
      <c r="L11" s="124"/>
      <c r="M11" s="120"/>
      <c r="N11" s="122"/>
      <c r="O11" s="108"/>
      <c r="P11" s="108"/>
    </row>
    <row r="12" spans="9:16" ht="15.75">
      <c r="I12" s="148"/>
      <c r="J12" s="39">
        <v>4</v>
      </c>
      <c r="K12" s="37" t="s">
        <v>15</v>
      </c>
      <c r="L12" s="146" t="s">
        <v>53</v>
      </c>
      <c r="M12" s="121" t="s">
        <v>47</v>
      </c>
      <c r="N12" s="121" t="s">
        <v>54</v>
      </c>
      <c r="O12" s="107" t="s">
        <v>55</v>
      </c>
      <c r="P12" s="107" t="s">
        <v>56</v>
      </c>
    </row>
    <row r="13" spans="9:16" ht="16.5" thickBot="1">
      <c r="I13" s="148"/>
      <c r="J13" s="39"/>
      <c r="K13" s="37">
        <v>4</v>
      </c>
      <c r="L13" s="147"/>
      <c r="M13" s="122"/>
      <c r="N13" s="122"/>
      <c r="O13" s="108"/>
      <c r="P13" s="108"/>
    </row>
    <row r="14" spans="2:16" ht="32.25" customHeight="1" thickBot="1">
      <c r="B14" s="111" t="s">
        <v>81</v>
      </c>
      <c r="C14" s="112"/>
      <c r="D14" s="112"/>
      <c r="E14" s="112"/>
      <c r="I14" s="149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11" t="s">
        <v>4</v>
      </c>
      <c r="E15" s="112"/>
    </row>
    <row r="16" spans="2:5" ht="45.75" customHeight="1" thickBot="1">
      <c r="B16" s="44" t="s">
        <v>84</v>
      </c>
      <c r="C16" s="45" t="s">
        <v>85</v>
      </c>
      <c r="D16" s="109" t="s">
        <v>86</v>
      </c>
      <c r="E16" s="110"/>
    </row>
    <row r="17" spans="2:5" ht="45.75" customHeight="1" thickBot="1">
      <c r="B17" s="44" t="s">
        <v>37</v>
      </c>
      <c r="C17" s="46" t="s">
        <v>87</v>
      </c>
      <c r="D17" s="109" t="s">
        <v>88</v>
      </c>
      <c r="E17" s="110"/>
    </row>
    <row r="18" spans="2:5" ht="60.75" customHeight="1" thickBot="1">
      <c r="B18" s="44" t="s">
        <v>89</v>
      </c>
      <c r="C18" s="47" t="s">
        <v>90</v>
      </c>
      <c r="D18" s="109" t="s">
        <v>91</v>
      </c>
      <c r="E18" s="110"/>
    </row>
    <row r="19" spans="2:5" ht="60.75" customHeight="1" thickBot="1">
      <c r="B19" s="44" t="s">
        <v>92</v>
      </c>
      <c r="C19" s="48" t="s">
        <v>93</v>
      </c>
      <c r="D19" s="109" t="s">
        <v>94</v>
      </c>
      <c r="E19" s="110"/>
    </row>
  </sheetData>
  <sheetProtection password="A943" sheet="1"/>
  <mergeCells count="32"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  <mergeCell ref="L2:P2"/>
    <mergeCell ref="L5:M5"/>
    <mergeCell ref="N5:P5"/>
    <mergeCell ref="I7:I9"/>
    <mergeCell ref="L7:L8"/>
    <mergeCell ref="M7:M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P12:P13"/>
    <mergeCell ref="D19:E19"/>
    <mergeCell ref="B14:E14"/>
    <mergeCell ref="O10:O11"/>
    <mergeCell ref="P10:P11"/>
    <mergeCell ref="D18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F31" sqref="F31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2" t="s">
        <v>109</v>
      </c>
      <c r="C3" s="153"/>
    </row>
    <row r="4" spans="2:3" ht="15">
      <c r="B4" s="150"/>
      <c r="C4" s="151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29"/>
  <sheetViews>
    <sheetView showGridLines="0" tabSelected="1" zoomScale="82" zoomScaleNormal="82" zoomScaleSheetLayoutView="73" workbookViewId="0" topLeftCell="A1">
      <selection activeCell="D14" sqref="D14:D15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7.37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83"/>
      <c r="B2" s="184"/>
      <c r="C2" s="184"/>
      <c r="D2" s="184"/>
      <c r="E2" s="182" t="s">
        <v>120</v>
      </c>
      <c r="F2" s="182"/>
      <c r="G2" s="182"/>
      <c r="H2" s="182"/>
      <c r="I2" s="182"/>
      <c r="J2" s="182"/>
      <c r="K2" s="182"/>
      <c r="L2" s="182"/>
      <c r="M2" s="182"/>
      <c r="N2" s="182"/>
      <c r="O2" s="185" t="s">
        <v>114</v>
      </c>
      <c r="P2" s="186" t="s">
        <v>115</v>
      </c>
    </row>
    <row r="3" spans="1:16" ht="14.25">
      <c r="A3" s="184"/>
      <c r="B3" s="184"/>
      <c r="C3" s="184"/>
      <c r="D3" s="184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5"/>
      <c r="P3" s="186"/>
    </row>
    <row r="4" spans="1:16" ht="14.25">
      <c r="A4" s="184"/>
      <c r="B4" s="184"/>
      <c r="C4" s="184"/>
      <c r="D4" s="184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5" t="s">
        <v>117</v>
      </c>
      <c r="P4" s="186">
        <v>4</v>
      </c>
    </row>
    <row r="5" spans="1:16" ht="15" customHeight="1">
      <c r="A5" s="184"/>
      <c r="B5" s="184"/>
      <c r="C5" s="184"/>
      <c r="D5" s="184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5"/>
      <c r="P5" s="186"/>
    </row>
    <row r="6" spans="1:16" ht="14.25">
      <c r="A6" s="184"/>
      <c r="B6" s="184"/>
      <c r="C6" s="184"/>
      <c r="D6" s="184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5" t="s">
        <v>118</v>
      </c>
      <c r="P6" s="194">
        <v>42871</v>
      </c>
    </row>
    <row r="7" spans="1:16" ht="14.25">
      <c r="A7" s="184"/>
      <c r="B7" s="184"/>
      <c r="C7" s="184"/>
      <c r="D7" s="184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5"/>
      <c r="P7" s="186"/>
    </row>
    <row r="8" spans="1:16" ht="14.25">
      <c r="A8" s="184"/>
      <c r="B8" s="184"/>
      <c r="C8" s="184"/>
      <c r="D8" s="184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5" t="s">
        <v>119</v>
      </c>
      <c r="P8" s="186" t="s">
        <v>116</v>
      </c>
    </row>
    <row r="9" spans="1:16" ht="14.25">
      <c r="A9" s="184"/>
      <c r="B9" s="184"/>
      <c r="C9" s="184"/>
      <c r="D9" s="184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5"/>
      <c r="P9" s="186"/>
    </row>
    <row r="10" ht="14.25">
      <c r="O10" s="193"/>
    </row>
    <row r="11" spans="3:15" ht="14.25">
      <c r="C11" s="178" t="s">
        <v>151</v>
      </c>
      <c r="D11" s="179"/>
      <c r="O11" s="193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87" t="s">
        <v>64</v>
      </c>
      <c r="B13" s="180" t="s">
        <v>65</v>
      </c>
      <c r="C13" s="181"/>
      <c r="D13" s="181"/>
      <c r="E13" s="181"/>
      <c r="F13" s="181"/>
      <c r="G13" s="181"/>
      <c r="H13" s="189" t="s">
        <v>66</v>
      </c>
      <c r="I13" s="190"/>
      <c r="J13" s="190"/>
      <c r="K13" s="191"/>
      <c r="L13" s="169" t="s">
        <v>67</v>
      </c>
      <c r="M13" s="170"/>
      <c r="N13" s="170"/>
      <c r="O13" s="170"/>
      <c r="P13" s="171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88"/>
      <c r="B14" s="172" t="s">
        <v>68</v>
      </c>
      <c r="C14" s="159" t="s">
        <v>69</v>
      </c>
      <c r="D14" s="159" t="s">
        <v>112</v>
      </c>
      <c r="E14" s="159" t="s">
        <v>113</v>
      </c>
      <c r="F14" s="155" t="s">
        <v>70</v>
      </c>
      <c r="G14" s="156" t="s">
        <v>150</v>
      </c>
      <c r="H14" s="165" t="s">
        <v>71</v>
      </c>
      <c r="I14" s="166"/>
      <c r="J14" s="166"/>
      <c r="K14" s="157" t="s">
        <v>72</v>
      </c>
      <c r="L14" s="174" t="s">
        <v>73</v>
      </c>
      <c r="M14" s="161" t="s">
        <v>74</v>
      </c>
      <c r="N14" s="161" t="s">
        <v>75</v>
      </c>
      <c r="O14" s="163" t="s">
        <v>76</v>
      </c>
      <c r="P14" s="157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88"/>
      <c r="B15" s="173"/>
      <c r="C15" s="160"/>
      <c r="D15" s="160"/>
      <c r="E15" s="160"/>
      <c r="F15" s="156"/>
      <c r="G15" s="192"/>
      <c r="H15" s="87" t="s">
        <v>78</v>
      </c>
      <c r="I15" s="84" t="s">
        <v>79</v>
      </c>
      <c r="J15" s="92" t="s">
        <v>80</v>
      </c>
      <c r="K15" s="158"/>
      <c r="L15" s="175"/>
      <c r="M15" s="162"/>
      <c r="N15" s="162"/>
      <c r="O15" s="164"/>
      <c r="P15" s="158"/>
      <c r="Q15" s="56"/>
      <c r="R15" s="56"/>
      <c r="S15" s="56"/>
      <c r="T15" s="56"/>
      <c r="U15" s="57"/>
      <c r="V15" s="55"/>
      <c r="W15" s="55"/>
      <c r="X15" s="55"/>
    </row>
    <row r="16" spans="1:25" ht="175.5" customHeight="1" thickBot="1">
      <c r="A16" s="167" t="s">
        <v>111</v>
      </c>
      <c r="B16" s="93">
        <v>1</v>
      </c>
      <c r="C16" s="80" t="s">
        <v>132</v>
      </c>
      <c r="D16" s="80" t="s">
        <v>133</v>
      </c>
      <c r="E16" s="81" t="s">
        <v>134</v>
      </c>
      <c r="F16" s="80" t="s">
        <v>135</v>
      </c>
      <c r="G16" s="85" t="s">
        <v>125</v>
      </c>
      <c r="H16" s="88">
        <v>2</v>
      </c>
      <c r="I16" s="82">
        <v>3</v>
      </c>
      <c r="J16" s="83" t="str">
        <f>CONCATENATE($Q16&amp;$R16&amp;$S16&amp;$T16&amp;$U16)</f>
        <v>6M</v>
      </c>
      <c r="K16" s="89" t="str">
        <f>VLOOKUP(J16,'ZONA DE RIESGO'!$B$5:$C$23,2,FALSE)</f>
        <v>MODERADO</v>
      </c>
      <c r="L16" s="95" t="s">
        <v>121</v>
      </c>
      <c r="M16" s="96" t="s">
        <v>136</v>
      </c>
      <c r="N16" s="97" t="s">
        <v>126</v>
      </c>
      <c r="O16" s="97" t="s">
        <v>122</v>
      </c>
      <c r="P16" s="98" t="s">
        <v>123</v>
      </c>
      <c r="Q16" s="69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9" t="str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  <v>6M</v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>
        <f>IF(AND(G16="SI"),IF(AND(H16=1),'MATRIZ DE CALIFICACIÓN'!$J$7,IF(AND(H16=2),'MATRIZ DE CALIFICACIÓN'!$J$9,"")))</f>
        <v>2</v>
      </c>
      <c r="W16" s="69">
        <f>IF(AND(G16="SI"),IF(AND(H16=3),'MATRIZ DE CALIFICACIÓN'!$J$10,IF(AND(H16=4),'MATRIZ DE CALIFICACIÓN'!$J$12,IF(AND(H16=5),'MATRIZ DE CALIFICACIÓN'!$J$14,""))))</f>
      </c>
      <c r="X16" s="69">
        <f>IF(AND(G16="SI"),IF(AND(I16=1),'MATRIZ DE CALIFICACIÓN'!$J$7,IF(AND(I16=2),'MATRIZ DE CALIFICACIÓN'!$J$9,"")))</f>
      </c>
      <c r="Y16" s="69">
        <f>IF(AND(G16="SI"),IF(AND(I16=3),'MATRIZ DE CALIFICACIÓN'!$J$10,IF(AND(I16=4),'MATRIZ DE CALIFICACIÓN'!$J$12,IF(AND(I16=5),'MATRIZ DE CALIFICACIÓN'!$J$14,""))))</f>
        <v>3</v>
      </c>
    </row>
    <row r="17" spans="1:25" ht="189.75" customHeight="1">
      <c r="A17" s="168"/>
      <c r="B17" s="94">
        <v>2</v>
      </c>
      <c r="C17" s="75" t="s">
        <v>138</v>
      </c>
      <c r="D17" s="75" t="s">
        <v>139</v>
      </c>
      <c r="E17" s="75" t="s">
        <v>140</v>
      </c>
      <c r="F17" s="78" t="s">
        <v>141</v>
      </c>
      <c r="G17" s="86" t="s">
        <v>124</v>
      </c>
      <c r="H17" s="90">
        <v>1</v>
      </c>
      <c r="I17" s="77">
        <v>1</v>
      </c>
      <c r="J17" s="68" t="str">
        <f>CONCATENATE($Q17&amp;$R17&amp;$S17&amp;$T17&amp;$U17)</f>
        <v>1B</v>
      </c>
      <c r="K17" s="89" t="str">
        <f>VLOOKUP(J17,'ZONA DE RIESGO'!$B$5:$C$23,2,FALSE)</f>
        <v> BAJO</v>
      </c>
      <c r="L17" s="99" t="s">
        <v>128</v>
      </c>
      <c r="M17" s="102" t="s">
        <v>142</v>
      </c>
      <c r="N17" s="75" t="s">
        <v>137</v>
      </c>
      <c r="O17" s="103" t="s">
        <v>129</v>
      </c>
      <c r="P17" s="101" t="s">
        <v>143</v>
      </c>
      <c r="Q17" s="69" t="str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  <v>1B</v>
      </c>
      <c r="R17" s="69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9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</row>
    <row r="18" spans="1:25" ht="147.75" customHeight="1" thickBot="1">
      <c r="A18" s="168"/>
      <c r="B18" s="94">
        <v>3</v>
      </c>
      <c r="C18" s="76" t="s">
        <v>144</v>
      </c>
      <c r="D18" s="76" t="s">
        <v>145</v>
      </c>
      <c r="E18" s="76" t="s">
        <v>146</v>
      </c>
      <c r="F18" s="75" t="s">
        <v>147</v>
      </c>
      <c r="G18" s="86" t="s">
        <v>127</v>
      </c>
      <c r="H18" s="90">
        <v>1</v>
      </c>
      <c r="I18" s="77">
        <v>2</v>
      </c>
      <c r="J18" s="68" t="str">
        <f>CONCATENATE($Q18&amp;$R18&amp;$S18&amp;$T18&amp;$U18)</f>
        <v>2B</v>
      </c>
      <c r="K18" s="91" t="str">
        <f>VLOOKUP(J18,'ZONA DE RIESGO'!$B$5:$C$23,2,FALSE)</f>
        <v> BAJO</v>
      </c>
      <c r="L18" s="99" t="s">
        <v>128</v>
      </c>
      <c r="M18" s="100" t="s">
        <v>148</v>
      </c>
      <c r="N18" s="75" t="s">
        <v>130</v>
      </c>
      <c r="O18" s="79" t="s">
        <v>122</v>
      </c>
      <c r="P18" s="101" t="s">
        <v>131</v>
      </c>
      <c r="Q18" s="69" t="str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  <v>2B</v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>
        <f>IF(AND(G18="SI"),IF(AND(H18=1),'MATRIZ DE CALIFICACIÓN'!$J$7,IF(AND(H18=2),'MATRIZ DE CALIFICACIÓN'!$J$9,"")))</f>
        <v>1</v>
      </c>
      <c r="W18" s="69">
        <f>IF(AND(G18="SI"),IF(AND(H18=3),'MATRIZ DE CALIFICACIÓN'!$J$10,IF(AND(H18=4),'MATRIZ DE CALIFICACIÓN'!$J$12,IF(AND(H18=5),'MATRIZ DE CALIFICACIÓN'!$J$14,""))))</f>
      </c>
      <c r="X18" s="69">
        <f>IF(AND(G18="SI"),IF(AND(I18=1),'MATRIZ DE CALIFICACIÓN'!$J$7,IF(AND(I18=2),'MATRIZ DE CALIFICACIÓN'!$J$9,"")))</f>
        <v>2</v>
      </c>
      <c r="Y18" s="69">
        <f>IF(AND(G18="SI"),IF(AND(I18=3),'MATRIZ DE CALIFICACIÓN'!$J$10,IF(AND(I18=4),'MATRIZ DE CALIFICACIÓN'!$J$12,IF(AND(I18=5),'MATRIZ DE CALIFICACIÓN'!$J$14,""))))</f>
      </c>
    </row>
    <row r="19" spans="1:21" ht="28.5" customHeight="1">
      <c r="A19" s="52" t="s">
        <v>111</v>
      </c>
      <c r="C19" s="176" t="s">
        <v>107</v>
      </c>
      <c r="D19" s="71" t="s">
        <v>34</v>
      </c>
      <c r="E19" s="72" t="s">
        <v>98</v>
      </c>
      <c r="F19" s="73" t="s">
        <v>101</v>
      </c>
      <c r="G19" s="52"/>
      <c r="H19" s="58"/>
      <c r="I19" s="77">
        <v>3</v>
      </c>
      <c r="Q19" s="59"/>
      <c r="R19" s="60"/>
      <c r="S19" s="60"/>
      <c r="T19" s="60"/>
      <c r="U19" s="60"/>
    </row>
    <row r="20" spans="1:21" ht="35.25" customHeight="1" thickBot="1">
      <c r="A20" s="52"/>
      <c r="C20" s="177"/>
      <c r="D20" s="61" t="s">
        <v>35</v>
      </c>
      <c r="E20" s="62" t="s">
        <v>108</v>
      </c>
      <c r="F20" s="63" t="s">
        <v>97</v>
      </c>
      <c r="G20" s="64"/>
      <c r="I20" s="77">
        <v>3</v>
      </c>
      <c r="Q20" s="59"/>
      <c r="R20" s="60"/>
      <c r="S20" s="60"/>
      <c r="T20" s="60"/>
      <c r="U20" s="60"/>
    </row>
    <row r="21" spans="1:21" ht="14.25">
      <c r="A21" s="52"/>
      <c r="C21" s="65"/>
      <c r="D21" s="66"/>
      <c r="E21" s="66"/>
      <c r="F21" s="66"/>
      <c r="G21" s="66"/>
      <c r="Q21" s="59"/>
      <c r="R21" s="60"/>
      <c r="S21" s="60"/>
      <c r="T21" s="60"/>
      <c r="U21" s="60"/>
    </row>
    <row r="22" spans="1:21" ht="14.25">
      <c r="A22" s="52"/>
      <c r="C22" s="154" t="s">
        <v>149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Q22" s="59"/>
      <c r="R22" s="60"/>
      <c r="S22" s="60"/>
      <c r="T22" s="60"/>
      <c r="U22" s="60"/>
    </row>
    <row r="23" spans="1:21" ht="14.25">
      <c r="A23" s="52"/>
      <c r="C23" s="65"/>
      <c r="D23" s="66"/>
      <c r="E23" s="66"/>
      <c r="F23" s="66"/>
      <c r="G23" s="66"/>
      <c r="Q23" s="59"/>
      <c r="R23" s="60"/>
      <c r="S23" s="60"/>
      <c r="T23" s="60"/>
      <c r="U23" s="60"/>
    </row>
    <row r="24" spans="1:21" ht="15" thickBot="1">
      <c r="A24" s="74"/>
      <c r="Q24" s="59"/>
      <c r="R24" s="60"/>
      <c r="S24" s="60"/>
      <c r="T24" s="60"/>
      <c r="U24" s="60"/>
    </row>
    <row r="25" spans="17:21" ht="14.25">
      <c r="Q25" s="59"/>
      <c r="R25" s="60"/>
      <c r="S25" s="59"/>
      <c r="T25" s="60"/>
      <c r="U25" s="60"/>
    </row>
    <row r="26" spans="17:21" ht="14.25">
      <c r="Q26" s="59"/>
      <c r="R26" s="59"/>
      <c r="S26" s="59"/>
      <c r="T26" s="59"/>
      <c r="U26" s="67"/>
    </row>
    <row r="27" spans="17:21" ht="14.25">
      <c r="Q27" s="59"/>
      <c r="R27" s="59"/>
      <c r="S27" s="59"/>
      <c r="T27" s="59"/>
      <c r="U27" s="67"/>
    </row>
    <row r="28" spans="17:21" ht="14.25">
      <c r="Q28" s="59"/>
      <c r="R28" s="59"/>
      <c r="S28" s="59"/>
      <c r="T28" s="59"/>
      <c r="U28" s="67"/>
    </row>
    <row r="29" spans="17:21" ht="14.25">
      <c r="Q29" s="59"/>
      <c r="R29" s="60"/>
      <c r="S29" s="59"/>
      <c r="T29" s="59"/>
      <c r="U29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O4:O5"/>
    <mergeCell ref="O6:O7"/>
    <mergeCell ref="O8:O9"/>
    <mergeCell ref="O10:O11"/>
    <mergeCell ref="P4:P5"/>
    <mergeCell ref="P6:P7"/>
    <mergeCell ref="P8:P9"/>
    <mergeCell ref="C11:D11"/>
    <mergeCell ref="B13:G13"/>
    <mergeCell ref="E2:N9"/>
    <mergeCell ref="A2:D9"/>
    <mergeCell ref="O2:O3"/>
    <mergeCell ref="P2:P3"/>
    <mergeCell ref="A13:A15"/>
    <mergeCell ref="H13:K13"/>
    <mergeCell ref="G14:G15"/>
    <mergeCell ref="M14:M15"/>
    <mergeCell ref="A16:A18"/>
    <mergeCell ref="L13:P13"/>
    <mergeCell ref="B14:B15"/>
    <mergeCell ref="L14:L15"/>
    <mergeCell ref="C19:C20"/>
    <mergeCell ref="D14:D15"/>
    <mergeCell ref="K14:K15"/>
    <mergeCell ref="C22:O22"/>
    <mergeCell ref="F14:F15"/>
    <mergeCell ref="P14:P15"/>
    <mergeCell ref="C14:C15"/>
    <mergeCell ref="E14:E15"/>
    <mergeCell ref="N14:N15"/>
    <mergeCell ref="O14:O15"/>
    <mergeCell ref="H14:J14"/>
  </mergeCells>
  <conditionalFormatting sqref="J16 J17:K18">
    <cfRule type="cellIs" priority="141" dxfId="12" operator="equal" stopIfTrue="1">
      <formula>"Riesgo Aceptable"</formula>
    </cfRule>
    <cfRule type="cellIs" priority="142" dxfId="11" operator="equal" stopIfTrue="1">
      <formula>"Riesgo Tolerable"</formula>
    </cfRule>
    <cfRule type="cellIs" priority="143" dxfId="10" operator="equal" stopIfTrue="1">
      <formula>"Riesgo Moderado"</formula>
    </cfRule>
  </conditionalFormatting>
  <conditionalFormatting sqref="K16:K18">
    <cfRule type="containsText" priority="140" dxfId="9" operator="containsText" stopIfTrue="1" text="BAJO">
      <formula>NOT(ISERROR(SEARCH("BAJO",K16)))</formula>
    </cfRule>
  </conditionalFormatting>
  <conditionalFormatting sqref="K16:K18">
    <cfRule type="containsText" priority="136" dxfId="8" operator="containsText" stopIfTrue="1" text="ALTO">
      <formula>NOT(ISERROR(SEARCH("ALTO",K16)))</formula>
    </cfRule>
    <cfRule type="containsText" priority="137" dxfId="7" operator="containsText" stopIfTrue="1" text="EXTREMO">
      <formula>NOT(ISERROR(SEARCH("EXTREMO",K16)))</formula>
    </cfRule>
    <cfRule type="containsText" priority="138" dxfId="6" operator="containsText" stopIfTrue="1" text="MODERADO">
      <formula>NOT(ISERROR(SEARCH("MODERADO",K16)))</formula>
    </cfRule>
  </conditionalFormatting>
  <conditionalFormatting sqref="H16:H17">
    <cfRule type="expression" priority="145" dxfId="1" stopIfTrue="1">
      <formula>$W16</formula>
    </cfRule>
    <cfRule type="expression" priority="146" dxfId="0" stopIfTrue="1">
      <formula>$V16</formula>
    </cfRule>
  </conditionalFormatting>
  <conditionalFormatting sqref="H18">
    <cfRule type="expression" priority="110" dxfId="1" stopIfTrue="1">
      <formula>$W18</formula>
    </cfRule>
    <cfRule type="expression" priority="112" dxfId="0" stopIfTrue="1">
      <formula>$V18</formula>
    </cfRule>
  </conditionalFormatting>
  <conditionalFormatting sqref="I16:I20">
    <cfRule type="expression" priority="104" dxfId="1" stopIfTrue="1">
      <formula>$Y16</formula>
    </cfRule>
    <cfRule type="expression" priority="105" dxfId="0" stopIfTrue="1">
      <formula>$X16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18 Q16:Y18">
      <formula1>""</formula1>
    </dataValidation>
  </dataValidations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5" scale="50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8 K1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2020-08-21T17:24:23Z</cp:lastPrinted>
  <dcterms:created xsi:type="dcterms:W3CDTF">2014-09-11T21:47:19Z</dcterms:created>
  <dcterms:modified xsi:type="dcterms:W3CDTF">2020-12-09T20:53:05Z</dcterms:modified>
  <cp:category/>
  <cp:version/>
  <cp:contentType/>
  <cp:contentStatus/>
</cp:coreProperties>
</file>