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2435" activeTab="4"/>
  </bookViews>
  <sheets>
    <sheet name="PROBABILIDAD" sheetId="1" r:id="rId1"/>
    <sheet name="IMPACTO" sheetId="2" r:id="rId2"/>
    <sheet name="MATRIZ DE CALIFICACIÓN" sheetId="3" r:id="rId3"/>
    <sheet name="ZONA DE RIESGO" sheetId="4" r:id="rId4"/>
    <sheet name="AP-SIG-RG-15" sheetId="5" r:id="rId5"/>
  </sheets>
  <definedNames>
    <definedName name="_xlnm.Print_Area" localSheetId="4">'AP-SIG-RG-15'!$A$1:$P$30</definedName>
    <definedName name="Competencia">#REF!</definedName>
    <definedName name="Demora">#REF!</definedName>
    <definedName name="Denora">#REF!</definedName>
    <definedName name="Incumplimiento">#REF!</definedName>
    <definedName name="Informacion">#REF!</definedName>
    <definedName name="Omision">#REF!</definedName>
    <definedName name="Riesgo">#REF!</definedName>
    <definedName name="_xlnm.Print_Titles" localSheetId="4">'AP-SIG-RG-15'!$12:$15</definedName>
    <definedName name="XXX">#REF!</definedName>
    <definedName name="Z_D49976A2_D764_4B84_896C_3511CB0625C1_.wvu.Cols" localSheetId="2" hidden="1">'MATRIZ DE CALIFICACIÓN'!$J:$J</definedName>
    <definedName name="Z_D49976A2_D764_4B84_896C_3511CB0625C1_.wvu.PrintArea" localSheetId="4" hidden="1">'AP-SIG-RG-15'!$A$1:$P$30</definedName>
    <definedName name="Z_D49976A2_D764_4B84_896C_3511CB0625C1_.wvu.PrintTitles" localSheetId="4" hidden="1">'AP-SIG-RG-15'!$12:$15</definedName>
    <definedName name="Z_D49976A2_D764_4B84_896C_3511CB0625C1_.wvu.Rows" localSheetId="2" hidden="1">'MATRIZ DE CALIFICACIÓN'!$6:$6</definedName>
  </definedNames>
  <calcPr fullCalcOnLoad="1"/>
</workbook>
</file>

<file path=xl/sharedStrings.xml><?xml version="1.0" encoding="utf-8"?>
<sst xmlns="http://schemas.openxmlformats.org/spreadsheetml/2006/main" count="301" uniqueCount="196">
  <si>
    <t>Análisis de los Riesgos Administrativos</t>
  </si>
  <si>
    <t>Probabilidad de que ocurra el riesgo</t>
  </si>
  <si>
    <t>Nivel</t>
  </si>
  <si>
    <t>Calificación</t>
  </si>
  <si>
    <t>Descripción</t>
  </si>
  <si>
    <t xml:space="preserve">Frecuencia </t>
  </si>
  <si>
    <t>Raro</t>
  </si>
  <si>
    <t>Puede ocurrir solo en circunstancia excepcionales</t>
  </si>
  <si>
    <t>No se ha presentado en los últimos 5 años</t>
  </si>
  <si>
    <t>Improbable</t>
  </si>
  <si>
    <t>Puede ocurrir en algún momento</t>
  </si>
  <si>
    <t>Al menos de una vez en los últimos 5 años</t>
  </si>
  <si>
    <t>Posible</t>
  </si>
  <si>
    <t>Podría ocurrir en algún momento</t>
  </si>
  <si>
    <t>Al menos de una vez en los últimos 2 años</t>
  </si>
  <si>
    <t>Probable</t>
  </si>
  <si>
    <t>Probablemente ocurrirá en la mayoría de las circunstancias</t>
  </si>
  <si>
    <t>Al menos de una vez en el último año</t>
  </si>
  <si>
    <t>Casi Seguro</t>
  </si>
  <si>
    <t>Se espera que ocurra en la mayoría de las circunstancias</t>
  </si>
  <si>
    <t>Más de una vez al año</t>
  </si>
  <si>
    <t>Análisis de los riesgos Administrativos</t>
  </si>
  <si>
    <t>Impactos que genera el Riesgo</t>
  </si>
  <si>
    <t>Insignificante</t>
  </si>
  <si>
    <t>Si el hecho llegara a presentarse, tendría consecuencias o efectos mínimos sobre la entidad.</t>
  </si>
  <si>
    <t xml:space="preserve">Menor </t>
  </si>
  <si>
    <t>Si el hecho llegara a presentarse, tendría bajo impacto o efecto sobre la entidad.</t>
  </si>
  <si>
    <t>Moderado</t>
  </si>
  <si>
    <t>Si el hecho llegara a presentarse, tendría medianas consecuencias o efectos sobre la entidad.</t>
  </si>
  <si>
    <t xml:space="preserve">Mayor </t>
  </si>
  <si>
    <t>Si el hecho llegara a presentarse, tendría altas consecuencias o efectos sobre la entidad.</t>
  </si>
  <si>
    <t>Catastrófico</t>
  </si>
  <si>
    <t>Si el hecho llegara a presentarse, tendría desastrosas consecuencias o efectos sobre la entidad.</t>
  </si>
  <si>
    <t>MATRIZ DE CALIFICACION Y EVALUACION DE RIESGOS</t>
  </si>
  <si>
    <t>PROBABILIDAD</t>
  </si>
  <si>
    <t>IMPACTO</t>
  </si>
  <si>
    <t>MENOR</t>
  </si>
  <si>
    <t>MODERADO</t>
  </si>
  <si>
    <t>MAYOR</t>
  </si>
  <si>
    <t>CATASTROFICO</t>
  </si>
  <si>
    <t>1B</t>
  </si>
  <si>
    <t>2B</t>
  </si>
  <si>
    <t>3M</t>
  </si>
  <si>
    <t>4A</t>
  </si>
  <si>
    <t>5A</t>
  </si>
  <si>
    <t>4B</t>
  </si>
  <si>
    <t>6M</t>
  </si>
  <si>
    <t>8A</t>
  </si>
  <si>
    <t>10E</t>
  </si>
  <si>
    <t>3B</t>
  </si>
  <si>
    <t>9A</t>
  </si>
  <si>
    <t>12E</t>
  </si>
  <si>
    <t>15E</t>
  </si>
  <si>
    <t>4M</t>
  </si>
  <si>
    <t>12A</t>
  </si>
  <si>
    <t>16E</t>
  </si>
  <si>
    <t>20E</t>
  </si>
  <si>
    <t>10A</t>
  </si>
  <si>
    <t>25E</t>
  </si>
  <si>
    <t>Raro                  1</t>
  </si>
  <si>
    <t>Improbable      2</t>
  </si>
  <si>
    <t>Posible             3</t>
  </si>
  <si>
    <t>Probable          4</t>
  </si>
  <si>
    <t>Casi seguro    5</t>
  </si>
  <si>
    <t>PROCESO</t>
  </si>
  <si>
    <t>IDENTIFICACIÓN DEL RIESGO</t>
  </si>
  <si>
    <t xml:space="preserve"> EVALUACIÓN</t>
  </si>
  <si>
    <t>PLAN DE MANEJO</t>
  </si>
  <si>
    <t>N°</t>
  </si>
  <si>
    <t>RIESGO</t>
  </si>
  <si>
    <t>CONTROLES</t>
  </si>
  <si>
    <t>VALORACIÓN</t>
  </si>
  <si>
    <t>ZONA DE VALORACIÓN DEL RIESGO</t>
  </si>
  <si>
    <t>POLÍTICA DE MANEJO</t>
  </si>
  <si>
    <t>ACCIONES DE MITIGACIÓN</t>
  </si>
  <si>
    <t>RESPONSABLE</t>
  </si>
  <si>
    <t xml:space="preserve">CRONOGRAMA </t>
  </si>
  <si>
    <t>INDICADOR</t>
  </si>
  <si>
    <t>P</t>
  </si>
  <si>
    <t>I</t>
  </si>
  <si>
    <t>C</t>
  </si>
  <si>
    <t>ZONA DE RIESGO O NIVEL DE EXPOSICION</t>
  </si>
  <si>
    <t>Zona</t>
  </si>
  <si>
    <t>Leyenda</t>
  </si>
  <si>
    <t>BAJA</t>
  </si>
  <si>
    <t>B</t>
  </si>
  <si>
    <t>Riesgo BAJO, se puede asumir el riesgo</t>
  </si>
  <si>
    <t>M</t>
  </si>
  <si>
    <t>Riesgo MODERADO, se debe asumir o reducir el riesgo.</t>
  </si>
  <si>
    <t>ALTA</t>
  </si>
  <si>
    <t>A</t>
  </si>
  <si>
    <t>Riesgo ALTO, debe ser reducido, evitado, compartido o transferido</t>
  </si>
  <si>
    <t>EXTREMA</t>
  </si>
  <si>
    <t>E</t>
  </si>
  <si>
    <t>Riesgo EXTREMO, debe ser reducido, evitado, compartido o transferido</t>
  </si>
  <si>
    <t>INSIGNIFICANTE</t>
  </si>
  <si>
    <t>INACEPTABLE</t>
  </si>
  <si>
    <t>INTOLERABLE</t>
  </si>
  <si>
    <t>POSIBLE</t>
  </si>
  <si>
    <t>Improbable 2</t>
  </si>
  <si>
    <t>Casi seguro 5</t>
  </si>
  <si>
    <t>CASI SEGURO</t>
  </si>
  <si>
    <t xml:space="preserve"> BAJO</t>
  </si>
  <si>
    <t>BAJO</t>
  </si>
  <si>
    <t xml:space="preserve"> MODERADO</t>
  </si>
  <si>
    <t>ALTO</t>
  </si>
  <si>
    <t>EXTREMO</t>
  </si>
  <si>
    <t>CONVENCIONES PARA RIESGOS DE CORRUPCIÓN</t>
  </si>
  <si>
    <t xml:space="preserve">INACEPTABLE </t>
  </si>
  <si>
    <t>ZONA DE RIESGO</t>
  </si>
  <si>
    <t xml:space="preserve">INSIGNIFICANTE  </t>
  </si>
  <si>
    <t xml:space="preserve"> </t>
  </si>
  <si>
    <t>RIESGO 
DE CORRUPCIÓN 
(SI ó NO)</t>
  </si>
  <si>
    <t>CAUSAS</t>
  </si>
  <si>
    <t>EFECTOS</t>
  </si>
  <si>
    <t>CÓDIGO</t>
  </si>
  <si>
    <t>ES-SIG-RG-15</t>
  </si>
  <si>
    <t>1 de 1</t>
  </si>
  <si>
    <t>VERSIÓN</t>
  </si>
  <si>
    <t>FECHA DE APROBACIÓN</t>
  </si>
  <si>
    <t>PÁGINA</t>
  </si>
  <si>
    <t>MAPA DE RIESGOS</t>
  </si>
  <si>
    <t>SISTEMAS INTEGRADOS DE GESTIÓN</t>
  </si>
  <si>
    <t>No obtener la renovación de la certificación del SIG</t>
  </si>
  <si>
    <t>1. No conformidades mayores sin ejecutar el plan de acción
2. El sistema no se haya mantenido en el tiempo
3. No se atiendan las auditorias externas en los tiempos establecidos por el ente certificados</t>
  </si>
  <si>
    <t>1. Informe de auditoria interna
2. Acción de mejora, correctiva y preventiva. 3. Revisión por la dirección.</t>
  </si>
  <si>
    <t>Incumplimiento en la atención y/o respuestas a las PQRSD</t>
  </si>
  <si>
    <t xml:space="preserve">1. Procedimiento documentado.  
2. Software de ventanilla única de correspondencia.          
3. Indicadores de Gestión.                     
4. Norma Departamental  existente para tal fin.                                                                                                                                                                                 </t>
  </si>
  <si>
    <t>NO</t>
  </si>
  <si>
    <t xml:space="preserve">Incumplimiento de la meta propuesta en el Plan de Desarrollo.                                </t>
  </si>
  <si>
    <t xml:space="preserve">1. Inadecuada planificación
2. Falta de seguimiento en los indicadores y las metas
3. Falta de recursos administrativos
4. Incumplimiento de los cofinanciadores externos                                                    </t>
  </si>
  <si>
    <t xml:space="preserve">1. Investigaciones disciplinarias y fiscales.                                
2. Pérdida de recursos.              3. No inversión de recursos de manera eficaz y eficiente.           4. Pérdida de la calificación en el ranking del plan de desarrollo
5. Pérdida de imagén institucional.               
6. Hallazgos de auditorías.
</t>
  </si>
  <si>
    <t xml:space="preserve">1. Seguimientos bimestrales a los Indicadores del Plan de Desarrollo a través del plan de acción.
2. Tablero control para el cumplimiento de metas.
3. informe de gestión de la Oficina.                  
4. Informe de Rendición de Cuentas  de la Oficina.  </t>
  </si>
  <si>
    <t xml:space="preserve">
Indebida supervision voluntaria o involuntaria a la ejecucion de contratos
</t>
  </si>
  <si>
    <t>Fecha de Formulación:     04/07/2017</t>
  </si>
  <si>
    <t>Director SIG</t>
  </si>
  <si>
    <t>Semestral
Cada vez que se requiera</t>
  </si>
  <si>
    <t>Bimestral</t>
  </si>
  <si>
    <t>Directora SIG</t>
  </si>
  <si>
    <t>Anualmente</t>
  </si>
  <si>
    <t>mensual</t>
  </si>
  <si>
    <t>Realizar acciones de seguimiento trimestrales al cumplimiento del Plan de Acción</t>
  </si>
  <si>
    <t>Trimestral</t>
  </si>
  <si>
    <t xml:space="preserve">Director Sistema de Informacion
Director SIG
</t>
  </si>
  <si>
    <t xml:space="preserve">Fecha de Modificación:     04/07/2017                                                 Descripción de la Modificación:                                                                                                                                                                                           Solicitante:          </t>
  </si>
  <si>
    <t>Actualización de las actividades, riesgos y causas dentro del mapa</t>
  </si>
  <si>
    <t>Erwing hermógenes Chacón Joben</t>
  </si>
  <si>
    <t xml:space="preserve">No Control de Documentos </t>
  </si>
  <si>
    <t xml:space="preserve">1. Utilización de documentos obsoletos por parte de los procesos o que no se encuentren parametrizados y publicados dentro del SIG.
2. Desconocimiento del uso adecuado de la plataforma en intranet.
</t>
  </si>
  <si>
    <t>1. Procedimiento documentado.
2. Manual de elaboración de documentos.
3. Formato de Solicitud de creación, modificación o elimación de documentos.</t>
  </si>
  <si>
    <t>Reducir el riesgo mediante la ejecución de los controles y la ralización de las acciones de mitigación.</t>
  </si>
  <si>
    <t xml:space="preserve">1.  Revisión y actualización de los documentos del SIG.
2. Publicar los cambios en el SIG.
3. Comunicar los cambios documentados en la INTRANET a través de NOTASIG.  </t>
  </si>
  <si>
    <t xml:space="preserve">1. No realizar seguiiento a la gestión de las acciones de mejora continua, correctiva y preventiva formuladas en los procesos.
2. incumpliiento de los Planes de Accióin formulados por los responssles de los procesos.
</t>
  </si>
  <si>
    <t xml:space="preserve">1. Procedimiento documentado.
2. Plan de accion de la mejora formulada
3. Herramienta de seguimiento acciones de mejora
</t>
  </si>
  <si>
    <t>Reducir el riesgo mediante la ejecución de los controles y la ralización de las acciones de mitigación</t>
  </si>
  <si>
    <t>Deficiencia en la planificación, coordinación y en la ejecución de las Auditorias.</t>
  </si>
  <si>
    <t>1. Notificación extemporanea del Programa de Auditoría.
2. No conformar los Equipos de Auditoría de acuerdo a los perfiles y competencias.
3. No disponer de los recursos humanos, tecnológicos y financieros para la realziación de la Auditoría.
4. Falta de compromiso de los auditados y auditores.
5. No notificar oportunamente los planes de auditoria a los procesos a auditar.</t>
  </si>
  <si>
    <t xml:space="preserve">1. Incumplimiento de requisitos normativo.
2. No se dispone de información relevante para la mejora continua.
</t>
  </si>
  <si>
    <t>1. Procedimiento documentado.
2. Programa de auditoria
3. Planes de Auditoría.
4. Informe de Auditoría.</t>
  </si>
  <si>
    <t>Procesos Auditados / Total de procesos a Auditar.</t>
  </si>
  <si>
    <t xml:space="preserve">Expedir Circular y notificar oportunamente el programa de Auditoría a los Auditados y Auditores. </t>
  </si>
  <si>
    <t>4.</t>
  </si>
  <si>
    <t xml:space="preserve">1. Mala imagen institucional.
2. Falta de comrpomiso para mantener y mejorar el SIG
</t>
  </si>
  <si>
    <t>Realizar seguimiento a los Planes de Acción de las Acciones de Mejora, Preventivas y Correctiva producto de las No Conformidades de la Auditoría Externa anterior.</t>
  </si>
  <si>
    <t>Falta de seguimiento al Plan de Acción de las Acciones de Mejora, Correctiva y Preventiva formuladas al SIG</t>
  </si>
  <si>
    <t xml:space="preserve">1. Acto voluntario en la manipulación de los resultados del Informe de Auditoría por parte del Auditor o el Auditado.
2. Falta de ética del Equipo de Auditoria.
2. Presiones administrativas sobre los resultados de los informes. 
3. Conflicto de intereses por parte del Auditor.
</t>
  </si>
  <si>
    <t xml:space="preserve">1. No conformidades al proceso del SIG por incumplimiento sobre el control de documentos.
2. Retraso de las actividades en los procesos.
3.. Reprocesos en las actividades ejecutadas.                            </t>
  </si>
  <si>
    <t>Realizar seguiiento trimestral a las Acciones de Mejora.</t>
  </si>
  <si>
    <t>1. Procedimientos documentados
2. Criterio de Auditoría  3. Plan de Auditoría.
4. Normatividad legal vigente de Auditorias</t>
  </si>
  <si>
    <t xml:space="preserve">1. Corrupción.
2. Pérdida de credibilidad.
3. Investigaciones disciplinarias.
</t>
  </si>
  <si>
    <t>1. Asignar Auditores a procesos diferentes al que desempeña sus funciones.
2. Mínimo dos (2) Auditores por Equipo.</t>
  </si>
  <si>
    <t>Influencia en los resultados del informe de Auditoria Interna.</t>
  </si>
  <si>
    <t>1. Daño o extravío de los arhivos digitales de los documentos del SIG.
2. Hackeo de la Información.
3. Error humano.</t>
  </si>
  <si>
    <t>Pérdida de la información del Sistema de Gestión.</t>
  </si>
  <si>
    <t xml:space="preserve">1. Pérdida de documentacion del Sistema Integrado de Gestion.
2. Reprocesos.                                                                                                                                                                              </t>
  </si>
  <si>
    <t>1. Administrador asignado de la información.
2. Registro de permiso de usuarios
3. Copia de respaldo SGC 172.16.1.4 (Z)</t>
  </si>
  <si>
    <t xml:space="preserve">1. Realizar copias de seguridad.
2. Disponer de un responsable de la administracion de la informaciòn al interior de la direcciòn
</t>
  </si>
  <si>
    <t>Una vez al día.
Cuando se cambie el responsable.</t>
  </si>
  <si>
    <t>Número de acciones de mejora con seguimiento / Número de acciones de mejora documentadas de la Auditoría Externa.</t>
  </si>
  <si>
    <t>Número de copias de seguridad realizadas / Número de copias de seguridad programadas
Administrador del sistema designado con usuario y contraseña.</t>
  </si>
  <si>
    <t>Número de Auditores asignados / Número de procesos Auditados.</t>
  </si>
  <si>
    <t>Número de cambios documentales Publicados / Número de cambios documentales Realizados.</t>
  </si>
  <si>
    <t>Número de acciones de mejora con seguimiento / Número de acciones de mejora documentadas.</t>
  </si>
  <si>
    <t>Metas cumplidas / metas programadas</t>
  </si>
  <si>
    <t xml:space="preserve">1. Desconocimiento del manual de supervisión
2. Falta de capacitación, competencia y experiencia para supervisar.
3. Favorecimientos personales
4. Exceso en la cantidad de  contratos y/o convenios a supervisar.
5. Manual de supervisión desactualizado en la normatividad legal vigente
6. Falta de supervisión al  supervisado                                                             
</t>
  </si>
  <si>
    <t>1. Investigaciones disciplinarias, penales y fiscales.                  
2. Incumplimiento en los objetivos del contrato y/o Convenio.
3. Insatisfacción de la comunidad
4. Mala imagen institucional</t>
  </si>
  <si>
    <t xml:space="preserve">
1. Manual de Supervisión e Interventoria.
2. Informe del contratista
3. Informe de supervisión
4. Acta de Liquidación.                                                            
</t>
  </si>
  <si>
    <t xml:space="preserve">
Semetral.
</t>
  </si>
  <si>
    <t xml:space="preserve">
Solicitar a la Oficina Jurídica y a la Dirección de Talento Humano la socialización del las responsabilidades estipuladas en el Manual de Supervison e Interventoria y la normatividad vigente.
</t>
  </si>
  <si>
    <t xml:space="preserve">
Número de funcionarios publicos capacitados en el Manual de Supervisión  / Total de funcionarios de la Dirección con supervisiones.       
Número de capacitaciones recibidas / Número de capacitaciones solicitadas.                                              
</t>
  </si>
  <si>
    <t xml:space="preserve">1. Desconocimiento de las PQRSD.
2. Fallas en el reparto de las PQRSD.
3. Fallas en el aplicativo de Ventanilla Única de Correspondencia .           
4. Distribución inoportuna de las solicitudes presentadas y direccionadas al sector o grupo correspondiente.                        
5. No clasificación de las peticiones presentadas ante la Secretaria frente a la Dirección o Coordinación pertinente.                                  
6. Desconocimiento del proceso actual de dichas peticiones y su curso.   </t>
  </si>
  <si>
    <t>PQRSD contestadas / PQRSD recibidas.</t>
  </si>
  <si>
    <t xml:space="preserve">Seguimiento semanal por la Dirección a las PQRSD recibidas.
Seguimiento mensual por parte de la Dirección de Atención al Ciudadano.                                                                                 </t>
  </si>
  <si>
    <t>SI</t>
  </si>
  <si>
    <t xml:space="preserve">1. No conformidades   
2. Ausencia de mejoramiento continuo.
3. Incumpliiento de las acciones de mejora. 
</t>
  </si>
  <si>
    <t xml:space="preserve">1. Inclumplimiento nomartivo.
2. Insatisfaccion del ciudadano. 
3. invetigaciones disciplinarias.  4. Pérdida de imagén institucional.                         
5. Sanciones ecnómicas a la Entidad.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</si>
</sst>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64">
    <font>
      <sz val="11"/>
      <color indexed="8"/>
      <name val="Arial"/>
      <family val="2"/>
    </font>
    <font>
      <sz val="11"/>
      <color indexed="8"/>
      <name val="Calibri"/>
      <family val="2"/>
    </font>
    <font>
      <sz val="10"/>
      <name val="Arial"/>
      <family val="2"/>
    </font>
    <font>
      <sz val="12"/>
      <color indexed="8"/>
      <name val="Arial"/>
      <family val="2"/>
    </font>
    <font>
      <b/>
      <sz val="12"/>
      <color indexed="8"/>
      <name val="Arial"/>
      <family val="2"/>
    </font>
    <font>
      <b/>
      <i/>
      <sz val="12"/>
      <color indexed="8"/>
      <name val="Arial"/>
      <family val="2"/>
    </font>
    <font>
      <b/>
      <sz val="10"/>
      <color indexed="9"/>
      <name val="Arial"/>
      <family val="2"/>
    </font>
    <font>
      <b/>
      <sz val="10"/>
      <name val="Arial"/>
      <family val="2"/>
    </font>
    <font>
      <b/>
      <sz val="10"/>
      <color indexed="8"/>
      <name val="Arial"/>
      <family val="2"/>
    </font>
    <font>
      <sz val="10"/>
      <color indexed="8"/>
      <name val="Arial"/>
      <family val="2"/>
    </font>
    <font>
      <b/>
      <sz val="11"/>
      <color indexed="8"/>
      <name val="Arial"/>
      <family val="2"/>
    </font>
    <font>
      <sz val="14"/>
      <color indexed="8"/>
      <name val="Arial"/>
      <family val="2"/>
    </font>
    <font>
      <b/>
      <sz val="14"/>
      <color indexed="8"/>
      <name val="Arial"/>
      <family val="2"/>
    </font>
    <font>
      <b/>
      <sz val="22"/>
      <color indexed="8"/>
      <name val="Arial"/>
      <family val="2"/>
    </font>
    <font>
      <b/>
      <sz val="2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5"/>
      <name val="Arial"/>
      <family val="2"/>
    </font>
    <font>
      <b/>
      <sz val="10"/>
      <color indexed="55"/>
      <name val="Arial"/>
      <family val="2"/>
    </font>
    <font>
      <sz val="11"/>
      <color indexed="9"/>
      <name val="Arial"/>
      <family val="2"/>
    </font>
    <font>
      <b/>
      <sz val="9"/>
      <color indexed="8"/>
      <name val="Calibri"/>
      <family val="2"/>
    </font>
    <font>
      <b/>
      <sz val="14"/>
      <color indexed="8"/>
      <name val="Calibri"/>
      <family val="2"/>
    </font>
    <font>
      <b/>
      <sz val="32"/>
      <color indexed="8"/>
      <name val="Kunstler Script"/>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1"/>
      <color theme="0" tint="-0.3499799966812134"/>
      <name val="Arial"/>
      <family val="2"/>
    </font>
    <font>
      <b/>
      <sz val="10"/>
      <color theme="0" tint="-0.3499799966812134"/>
      <name val="Arial"/>
      <family val="2"/>
    </font>
    <font>
      <sz val="11"/>
      <color theme="0"/>
      <name val="Arial"/>
      <family val="2"/>
    </font>
    <font>
      <b/>
      <sz val="10"/>
      <color theme="0"/>
      <name val="Arial"/>
      <family val="2"/>
    </font>
    <font>
      <b/>
      <sz val="9"/>
      <color theme="1"/>
      <name val="Calibri"/>
      <family val="2"/>
    </font>
    <font>
      <b/>
      <sz val="14"/>
      <color theme="1"/>
      <name val="Calibri"/>
      <family val="2"/>
    </font>
    <font>
      <sz val="10"/>
      <color rgb="FF00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BBB59"/>
        <bgColor indexed="64"/>
      </patternFill>
    </fill>
    <fill>
      <patternFill patternType="solid">
        <fgColor rgb="FFD7E4BC"/>
        <bgColor indexed="64"/>
      </patternFill>
    </fill>
    <fill>
      <patternFill patternType="solid">
        <fgColor rgb="FFA8D08D"/>
        <bgColor indexed="64"/>
      </patternFill>
    </fill>
    <fill>
      <patternFill patternType="solid">
        <fgColor rgb="FFFFFF00"/>
        <bgColor indexed="64"/>
      </patternFill>
    </fill>
    <fill>
      <patternFill patternType="solid">
        <fgColor rgb="FF9CC2E5"/>
        <bgColor indexed="64"/>
      </patternFill>
    </fill>
    <fill>
      <patternFill patternType="solid">
        <fgColor rgb="FFFF0000"/>
        <bgColor indexed="64"/>
      </patternFill>
    </fill>
    <fill>
      <patternFill patternType="solid">
        <fgColor rgb="FFCCC0DA"/>
        <bgColor indexed="64"/>
      </patternFill>
    </fill>
    <fill>
      <patternFill patternType="solid">
        <fgColor rgb="FFFCD5B4"/>
        <bgColor indexed="64"/>
      </patternFill>
    </fill>
    <fill>
      <patternFill patternType="solid">
        <fgColor rgb="FFFFC000"/>
        <bgColor indexed="64"/>
      </patternFill>
    </fill>
    <fill>
      <patternFill patternType="solid">
        <fgColor rgb="FFC4D79B"/>
        <bgColor indexed="64"/>
      </patternFill>
    </fill>
    <fill>
      <patternFill patternType="solid">
        <fgColor rgb="FF8DB4E2"/>
        <bgColor indexed="64"/>
      </patternFill>
    </fill>
    <fill>
      <patternFill patternType="solid">
        <fgColor rgb="FFF98D6B"/>
        <bgColor indexed="64"/>
      </patternFill>
    </fill>
    <fill>
      <patternFill patternType="solid">
        <fgColor theme="6" tint="0.39998000860214233"/>
        <bgColor indexed="64"/>
      </patternFill>
    </fill>
    <fill>
      <patternFill patternType="solid">
        <fgColor theme="0"/>
        <bgColor indexed="64"/>
      </patternFill>
    </fill>
    <fill>
      <patternFill patternType="solid">
        <fgColor theme="6"/>
        <bgColor indexed="64"/>
      </patternFill>
    </fill>
    <fill>
      <patternFill patternType="solid">
        <fgColor theme="6"/>
        <bgColor indexed="64"/>
      </patternFill>
    </fill>
    <fill>
      <patternFill patternType="solid">
        <fgColor theme="6" tint="0.39998000860214233"/>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2D69B"/>
      </left>
      <right style="medium">
        <color rgb="FFC2D69B"/>
      </right>
      <top>
        <color indexed="63"/>
      </top>
      <bottom style="medium">
        <color rgb="FFC2D69B"/>
      </bottom>
    </border>
    <border>
      <left>
        <color indexed="63"/>
      </left>
      <right style="medium">
        <color rgb="FFC2D69B"/>
      </right>
      <top>
        <color indexed="63"/>
      </top>
      <bottom style="medium">
        <color rgb="FFC2D69B"/>
      </bottom>
    </border>
    <border>
      <left style="thin"/>
      <right style="thin"/>
      <top style="thin"/>
      <bottom style="thin"/>
    </border>
    <border>
      <left>
        <color indexed="63"/>
      </left>
      <right style="medium">
        <color rgb="FF000000"/>
      </right>
      <top>
        <color indexed="63"/>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style="medium">
        <color rgb="FF000000"/>
      </bottom>
    </border>
    <border>
      <left style="medium"/>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color rgb="FF000000"/>
      </left>
      <right style="medium">
        <color rgb="FF000000"/>
      </right>
      <top>
        <color indexed="63"/>
      </top>
      <bottom>
        <color indexed="63"/>
      </bottom>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color indexed="8"/>
      </bottom>
    </border>
    <border>
      <left style="thin">
        <color indexed="8"/>
      </left>
      <right style="thin">
        <color indexed="8"/>
      </right>
      <top style="thin"/>
      <bottom style="medium"/>
    </border>
    <border>
      <left style="thin"/>
      <right>
        <color indexed="63"/>
      </right>
      <top style="medium"/>
      <bottom style="thin"/>
    </border>
    <border>
      <left style="thin"/>
      <right>
        <color indexed="63"/>
      </right>
      <top style="thin"/>
      <bottom style="thin"/>
    </border>
    <border>
      <left style="medium"/>
      <right style="thin">
        <color indexed="8"/>
      </right>
      <top style="thin"/>
      <bottom style="medium"/>
    </border>
    <border>
      <left style="medium"/>
      <right style="thin"/>
      <top style="medium"/>
      <bottom style="thin"/>
    </border>
    <border>
      <left style="medium"/>
      <right style="thin"/>
      <top style="thin"/>
      <bottom style="thin"/>
    </border>
    <border>
      <left style="thin">
        <color indexed="8"/>
      </left>
      <right>
        <color indexed="63"/>
      </right>
      <top style="thin"/>
      <bottom style="medium"/>
    </border>
    <border>
      <left>
        <color indexed="63"/>
      </left>
      <right style="thin"/>
      <top style="medium"/>
      <bottom style="thin"/>
    </border>
    <border>
      <left>
        <color indexed="63"/>
      </left>
      <right style="thin"/>
      <top style="thin"/>
      <bottom style="thin"/>
    </border>
    <border>
      <left style="medium">
        <color rgb="FFC2D69B"/>
      </left>
      <right>
        <color indexed="63"/>
      </right>
      <top style="medium">
        <color rgb="FFC2D69B"/>
      </top>
      <bottom style="medium">
        <color rgb="FFC2D69B"/>
      </bottom>
    </border>
    <border>
      <left>
        <color indexed="63"/>
      </left>
      <right>
        <color indexed="63"/>
      </right>
      <top style="medium">
        <color rgb="FFC2D69B"/>
      </top>
      <bottom style="medium">
        <color rgb="FFC2D69B"/>
      </bottom>
    </border>
    <border>
      <left>
        <color indexed="63"/>
      </left>
      <right style="medium">
        <color rgb="FFC2D69B"/>
      </right>
      <top style="medium">
        <color rgb="FFC2D69B"/>
      </top>
      <bottom style="medium">
        <color rgb="FFC2D69B"/>
      </bottom>
    </border>
    <border>
      <left style="medium">
        <color rgb="FF000000"/>
      </left>
      <right style="medium">
        <color rgb="FF000000"/>
      </right>
      <top style="medium">
        <color rgb="FF000000"/>
      </top>
      <bottom>
        <color indexed="63"/>
      </bottom>
    </border>
    <border>
      <left style="medium">
        <color rgb="FFC2D69B"/>
      </left>
      <right>
        <color indexed="63"/>
      </right>
      <top>
        <color indexed="63"/>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color indexed="63"/>
      </bottom>
    </border>
    <border>
      <left style="medium">
        <color rgb="FF000000"/>
      </left>
      <right>
        <color indexed="63"/>
      </right>
      <top style="medium">
        <color rgb="FF000000"/>
      </top>
      <bottom>
        <color indexed="63"/>
      </bottom>
    </border>
    <border>
      <left>
        <color indexed="63"/>
      </left>
      <right>
        <color indexed="63"/>
      </right>
      <top style="medium">
        <color rgb="FF000000"/>
      </top>
      <bottom style="medium">
        <color rgb="FF000000"/>
      </bottom>
    </border>
    <border>
      <left style="medium">
        <color rgb="FF000000"/>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color theme="3" tint="-0.4999699890613556"/>
      </left>
      <right>
        <color indexed="63"/>
      </right>
      <top style="thin">
        <color theme="3" tint="-0.4999699890613556"/>
      </top>
      <bottom style="thin"/>
    </border>
    <border>
      <left>
        <color indexed="63"/>
      </left>
      <right style="thin">
        <color theme="3" tint="-0.4999699890613556"/>
      </right>
      <top style="thin">
        <color theme="3" tint="-0.4999699890613556"/>
      </top>
      <bottom style="thin"/>
    </border>
    <border>
      <left style="thin">
        <color theme="3" tint="-0.4999699890613556"/>
      </left>
      <right>
        <color indexed="63"/>
      </right>
      <top style="thin">
        <color theme="3" tint="-0.4999699890613556"/>
      </top>
      <bottom style="thin">
        <color theme="3" tint="-0.4999699890613556"/>
      </bottom>
    </border>
    <border>
      <left>
        <color indexed="63"/>
      </left>
      <right style="thin">
        <color theme="3" tint="-0.4999699890613556"/>
      </right>
      <top style="thin">
        <color theme="3" tint="-0.4999699890613556"/>
      </top>
      <bottom style="thin">
        <color theme="3" tint="-0.4999699890613556"/>
      </bottom>
    </border>
    <border>
      <left style="medium"/>
      <right style="thin"/>
      <top style="medium"/>
      <bottom>
        <color indexed="63"/>
      </bottom>
    </border>
    <border>
      <left style="medium"/>
      <right style="thin"/>
      <top>
        <color indexed="63"/>
      </top>
      <bottom style="medium"/>
    </border>
    <border>
      <left style="thin"/>
      <right style="thin"/>
      <top style="thin"/>
      <bottom>
        <color indexed="63"/>
      </bottom>
    </border>
    <border>
      <left style="thin"/>
      <right style="medium"/>
      <top style="thin"/>
      <bottom style="medium">
        <color indexed="8"/>
      </bottom>
    </border>
    <border>
      <left style="thin"/>
      <right style="medium"/>
      <top style="medium">
        <color indexed="8"/>
      </top>
      <bottom style="medium"/>
    </border>
    <border>
      <left style="thin"/>
      <right>
        <color indexed="63"/>
      </right>
      <top style="thin"/>
      <bottom>
        <color indexed="63"/>
      </bottom>
    </border>
    <border>
      <left style="thin">
        <color indexed="8"/>
      </left>
      <right style="thin">
        <color indexed="8"/>
      </right>
      <top style="thin"/>
      <bottom style="medium">
        <color indexed="8"/>
      </bottom>
    </border>
    <border>
      <left style="thin">
        <color indexed="8"/>
      </left>
      <right style="thin">
        <color indexed="8"/>
      </right>
      <top style="medium">
        <color indexed="8"/>
      </top>
      <bottom>
        <color indexed="63"/>
      </bottom>
    </border>
    <border>
      <left style="thin">
        <color indexed="8"/>
      </left>
      <right/>
      <top style="thin"/>
      <bottom style="medium">
        <color indexed="8"/>
      </bottom>
    </border>
    <border>
      <left style="thin">
        <color indexed="8"/>
      </left>
      <right>
        <color indexed="63"/>
      </right>
      <top style="medium">
        <color indexed="8"/>
      </top>
      <bottom>
        <color indexed="63"/>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style="thin"/>
      <right>
        <color indexed="63"/>
      </right>
      <top>
        <color indexed="63"/>
      </top>
      <bottom style="medium"/>
    </border>
    <border>
      <left style="medium"/>
      <right>
        <color indexed="63"/>
      </right>
      <top style="thin"/>
      <bottom>
        <color indexed="63"/>
      </bottom>
    </border>
    <border>
      <left style="medium">
        <color indexed="8"/>
      </left>
      <right>
        <color indexed="63"/>
      </right>
      <top style="thin"/>
      <bottom>
        <color indexed="63"/>
      </bottom>
    </border>
    <border>
      <left style="medium"/>
      <right style="medium"/>
      <top style="medium">
        <color indexed="8"/>
      </top>
      <bottom>
        <color indexed="63"/>
      </bottom>
    </border>
    <border>
      <left style="medium"/>
      <right style="medium"/>
      <top>
        <color indexed="63"/>
      </top>
      <bottom>
        <color indexed="63"/>
      </bottom>
    </border>
    <border>
      <left>
        <color indexed="63"/>
      </left>
      <right style="thin">
        <color theme="0" tint="-0.4999699890613556"/>
      </right>
      <top style="medium"/>
      <bottom>
        <color indexed="63"/>
      </bottom>
    </border>
    <border>
      <left style="thin">
        <color theme="0" tint="-0.4999699890613556"/>
      </left>
      <right style="thin">
        <color theme="0" tint="-0.4999699890613556"/>
      </right>
      <top style="medium"/>
      <bottom>
        <color indexed="63"/>
      </bottom>
    </border>
    <border>
      <left style="thin">
        <color theme="0" tint="-0.4999699890613556"/>
      </left>
      <right style="medium"/>
      <top style="medium"/>
      <bottom>
        <color indexed="63"/>
      </bottom>
    </border>
    <border>
      <left style="medium"/>
      <right style="thin"/>
      <top style="thin"/>
      <bottom>
        <color indexed="63"/>
      </bottom>
    </border>
    <border>
      <left/>
      <right style="thin">
        <color indexed="8"/>
      </right>
      <top style="thin"/>
      <bottom style="medium">
        <color indexed="8"/>
      </bottom>
    </border>
    <border>
      <left/>
      <right style="thin">
        <color indexed="8"/>
      </right>
      <top style="medium">
        <color indexed="8"/>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48"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12">
    <xf numFmtId="0" fontId="0" fillId="0" borderId="0" xfId="0"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Fill="1" applyAlignment="1">
      <alignment/>
    </xf>
    <xf numFmtId="0" fontId="9" fillId="35" borderId="12" xfId="0" applyFont="1" applyFill="1" applyBorder="1" applyAlignment="1">
      <alignment horizontal="center" vertical="center"/>
    </xf>
    <xf numFmtId="0" fontId="9" fillId="36" borderId="12" xfId="0" applyFont="1" applyFill="1" applyBorder="1" applyAlignment="1">
      <alignment horizontal="center" vertical="center"/>
    </xf>
    <xf numFmtId="0" fontId="9" fillId="37" borderId="12" xfId="0" applyFont="1" applyFill="1" applyBorder="1" applyAlignment="1">
      <alignment horizontal="center" vertical="center"/>
    </xf>
    <xf numFmtId="0" fontId="9" fillId="38" borderId="12" xfId="0" applyFont="1" applyFill="1" applyBorder="1" applyAlignment="1">
      <alignment horizontal="center" vertical="center" wrapText="1"/>
    </xf>
    <xf numFmtId="0" fontId="56" fillId="0" borderId="12" xfId="0" applyFont="1" applyFill="1" applyBorder="1" applyAlignment="1">
      <alignment horizontal="center"/>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0" fillId="0" borderId="0" xfId="0" applyAlignment="1" applyProtection="1">
      <alignment/>
      <protection/>
    </xf>
    <xf numFmtId="0" fontId="3" fillId="0" borderId="0" xfId="0" applyFont="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39" borderId="13" xfId="0" applyFont="1" applyFill="1" applyBorder="1" applyAlignment="1" applyProtection="1">
      <alignment horizontal="center" vertical="center" wrapText="1"/>
      <protection/>
    </xf>
    <xf numFmtId="0" fontId="4" fillId="39" borderId="14" xfId="0" applyFont="1" applyFill="1" applyBorder="1" applyAlignment="1" applyProtection="1">
      <alignment horizontal="center" vertical="center" wrapText="1"/>
      <protection/>
    </xf>
    <xf numFmtId="0" fontId="4" fillId="39" borderId="15"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4" fillId="41" borderId="17" xfId="0" applyFont="1" applyFill="1" applyBorder="1" applyAlignment="1" applyProtection="1">
      <alignment vertical="center" wrapText="1"/>
      <protection/>
    </xf>
    <xf numFmtId="0" fontId="4" fillId="41" borderId="18" xfId="0" applyFont="1" applyFill="1" applyBorder="1" applyAlignment="1" applyProtection="1">
      <alignment vertical="center" wrapText="1"/>
      <protection/>
    </xf>
    <xf numFmtId="0" fontId="4" fillId="40" borderId="16" xfId="0" applyFont="1" applyFill="1" applyBorder="1" applyAlignment="1" applyProtection="1">
      <alignment horizontal="left" vertical="center" wrapText="1"/>
      <protection/>
    </xf>
    <xf numFmtId="0" fontId="5" fillId="36" borderId="15" xfId="0" applyFont="1" applyFill="1" applyBorder="1" applyAlignment="1" applyProtection="1">
      <alignment horizontal="center" vertical="center" wrapText="1"/>
      <protection/>
    </xf>
    <xf numFmtId="0" fontId="5" fillId="42" borderId="15" xfId="0" applyFont="1" applyFill="1" applyBorder="1" applyAlignment="1" applyProtection="1">
      <alignment horizontal="center" vertical="center" wrapText="1"/>
      <protection/>
    </xf>
    <xf numFmtId="0" fontId="5" fillId="43" borderId="15" xfId="0" applyFont="1" applyFill="1" applyBorder="1" applyAlignment="1" applyProtection="1">
      <alignment horizontal="center" vertical="center" wrapText="1"/>
      <protection/>
    </xf>
    <xf numFmtId="0" fontId="3" fillId="0" borderId="0" xfId="0" applyFont="1" applyAlignment="1" applyProtection="1">
      <alignment vertical="center" wrapText="1"/>
      <protection/>
    </xf>
    <xf numFmtId="0" fontId="4" fillId="41" borderId="19" xfId="0" applyFont="1" applyFill="1" applyBorder="1" applyAlignment="1" applyProtection="1">
      <alignment vertical="center" wrapText="1"/>
      <protection/>
    </xf>
    <xf numFmtId="0" fontId="4" fillId="40" borderId="20"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4" fillId="41" borderId="12" xfId="0" applyFont="1" applyFill="1" applyBorder="1" applyAlignment="1" applyProtection="1">
      <alignment vertical="center" wrapText="1"/>
      <protection/>
    </xf>
    <xf numFmtId="0" fontId="4" fillId="40" borderId="21" xfId="0" applyFont="1" applyFill="1" applyBorder="1" applyAlignment="1" applyProtection="1">
      <alignment horizontal="center" vertical="center" wrapText="1"/>
      <protection/>
    </xf>
    <xf numFmtId="0" fontId="4" fillId="41" borderId="12" xfId="0" applyFont="1" applyFill="1" applyBorder="1" applyAlignment="1" applyProtection="1">
      <alignment horizontal="center" vertical="center" wrapText="1"/>
      <protection/>
    </xf>
    <xf numFmtId="0" fontId="4" fillId="44" borderId="12" xfId="0" applyFont="1" applyFill="1" applyBorder="1" applyAlignment="1" applyProtection="1">
      <alignment vertical="center" wrapText="1"/>
      <protection/>
    </xf>
    <xf numFmtId="0" fontId="4" fillId="44" borderId="22" xfId="0" applyFont="1" applyFill="1" applyBorder="1" applyAlignment="1" applyProtection="1">
      <alignment horizontal="center" vertical="center" wrapText="1"/>
      <protection/>
    </xf>
    <xf numFmtId="0" fontId="4" fillId="40" borderId="23"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36" borderId="11" xfId="0" applyFont="1" applyFill="1" applyBorder="1" applyAlignment="1" applyProtection="1">
      <alignment horizontal="center" vertical="center"/>
      <protection/>
    </xf>
    <xf numFmtId="0" fontId="4" fillId="35" borderId="11" xfId="0" applyFont="1" applyFill="1" applyBorder="1" applyAlignment="1" applyProtection="1">
      <alignment horizontal="center" vertical="center"/>
      <protection/>
    </xf>
    <xf numFmtId="0" fontId="4" fillId="37" borderId="11" xfId="0" applyFont="1" applyFill="1" applyBorder="1" applyAlignment="1" applyProtection="1">
      <alignment horizontal="center" vertical="center"/>
      <protection/>
    </xf>
    <xf numFmtId="0" fontId="4" fillId="38" borderId="11" xfId="0" applyFont="1" applyFill="1" applyBorder="1" applyAlignment="1" applyProtection="1">
      <alignment horizontal="center" vertical="center" wrapText="1"/>
      <protection/>
    </xf>
    <xf numFmtId="0" fontId="4" fillId="39" borderId="24" xfId="0" applyFont="1" applyFill="1" applyBorder="1" applyAlignment="1" applyProtection="1">
      <alignment vertical="center" wrapText="1"/>
      <protection/>
    </xf>
    <xf numFmtId="0" fontId="4" fillId="39" borderId="16" xfId="0" applyFont="1" applyFill="1" applyBorder="1" applyAlignment="1" applyProtection="1">
      <alignment horizontal="center" vertical="center" wrapText="1"/>
      <protection/>
    </xf>
    <xf numFmtId="0" fontId="0" fillId="0" borderId="0" xfId="0" applyNumberFormat="1" applyAlignment="1" applyProtection="1">
      <alignment/>
      <protection locked="0"/>
    </xf>
    <xf numFmtId="0" fontId="0" fillId="0" borderId="0" xfId="0" applyNumberFormat="1" applyBorder="1" applyAlignment="1" applyProtection="1">
      <alignment/>
      <protection locked="0"/>
    </xf>
    <xf numFmtId="0" fontId="6" fillId="0" borderId="0" xfId="0" applyNumberFormat="1" applyFont="1" applyFill="1" applyBorder="1" applyAlignment="1" applyProtection="1">
      <alignment/>
      <protection locked="0"/>
    </xf>
    <xf numFmtId="0" fontId="0" fillId="0" borderId="0" xfId="0" applyNumberFormat="1" applyFont="1" applyFill="1" applyAlignment="1" applyProtection="1">
      <alignment/>
      <protection locked="0"/>
    </xf>
    <xf numFmtId="0" fontId="57" fillId="0" borderId="0" xfId="0" applyNumberFormat="1" applyFont="1" applyBorder="1" applyAlignment="1" applyProtection="1">
      <alignment/>
      <protection locked="0"/>
    </xf>
    <xf numFmtId="0" fontId="57" fillId="0" borderId="0" xfId="0" applyNumberFormat="1" applyFont="1" applyFill="1" applyBorder="1" applyAlignment="1" applyProtection="1">
      <alignment/>
      <protection locked="0"/>
    </xf>
    <xf numFmtId="0" fontId="58"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horizontal="center" vertical="center" wrapText="1"/>
      <protection locked="0"/>
    </xf>
    <xf numFmtId="0" fontId="59" fillId="0" borderId="0" xfId="0" applyNumberFormat="1" applyFont="1" applyFill="1" applyBorder="1" applyAlignment="1" applyProtection="1">
      <alignment/>
      <protection locked="0"/>
    </xf>
    <xf numFmtId="0" fontId="59" fillId="0" borderId="0" xfId="0" applyNumberFormat="1" applyFont="1" applyBorder="1" applyAlignment="1" applyProtection="1">
      <alignment/>
      <protection locked="0"/>
    </xf>
    <xf numFmtId="0" fontId="10" fillId="0" borderId="22" xfId="0" applyNumberFormat="1" applyFont="1" applyBorder="1" applyAlignment="1" applyProtection="1">
      <alignment horizontal="center" vertical="center"/>
      <protection locked="0"/>
    </xf>
    <xf numFmtId="0" fontId="4" fillId="41" borderId="22" xfId="0" applyNumberFormat="1" applyFont="1" applyFill="1" applyBorder="1" applyAlignment="1" applyProtection="1">
      <alignment horizontal="center" vertical="center" wrapText="1"/>
      <protection locked="0"/>
    </xf>
    <xf numFmtId="0" fontId="4" fillId="44" borderId="23"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vertical="center" wrapText="1"/>
      <protection locked="0"/>
    </xf>
    <xf numFmtId="0" fontId="9" fillId="0" borderId="0" xfId="52" applyNumberFormat="1" applyFont="1" applyFill="1" applyBorder="1" applyAlignment="1" applyProtection="1">
      <alignment horizontal="left" vertical="center" wrapText="1"/>
      <protection locked="0"/>
    </xf>
    <xf numFmtId="0" fontId="0" fillId="0" borderId="0" xfId="52" applyNumberFormat="1" applyFont="1" applyFill="1" applyBorder="1" applyAlignment="1" applyProtection="1">
      <alignment wrapText="1"/>
      <protection locked="0"/>
    </xf>
    <xf numFmtId="0" fontId="60" fillId="0" borderId="0" xfId="0" applyNumberFormat="1" applyFont="1" applyFill="1" applyBorder="1" applyAlignment="1" applyProtection="1">
      <alignment/>
      <protection locked="0"/>
    </xf>
    <xf numFmtId="0" fontId="9" fillId="0" borderId="12" xfId="0" applyNumberFormat="1" applyFont="1" applyFill="1" applyBorder="1" applyAlignment="1" applyProtection="1">
      <alignment horizontal="center" vertical="center" wrapText="1"/>
      <protection hidden="1"/>
    </xf>
    <xf numFmtId="0" fontId="57" fillId="0" borderId="0" xfId="0" applyNumberFormat="1" applyFont="1" applyFill="1" applyBorder="1" applyAlignment="1" applyProtection="1">
      <alignment/>
      <protection hidden="1"/>
    </xf>
    <xf numFmtId="0" fontId="58" fillId="0" borderId="0" xfId="0" applyNumberFormat="1" applyFont="1" applyFill="1" applyBorder="1" applyAlignment="1" applyProtection="1">
      <alignment/>
      <protection hidden="1"/>
    </xf>
    <xf numFmtId="0" fontId="10" fillId="0" borderId="25" xfId="0" applyNumberFormat="1" applyFont="1" applyBorder="1" applyAlignment="1" applyProtection="1">
      <alignment horizontal="center" vertical="center"/>
      <protection locked="0"/>
    </xf>
    <xf numFmtId="0" fontId="4" fillId="41" borderId="25" xfId="0" applyNumberFormat="1" applyFont="1" applyFill="1" applyBorder="1" applyAlignment="1" applyProtection="1">
      <alignment horizontal="center" vertical="center" wrapText="1"/>
      <protection locked="0"/>
    </xf>
    <xf numFmtId="0" fontId="4" fillId="44" borderId="26" xfId="0" applyNumberFormat="1" applyFont="1" applyFill="1" applyBorder="1" applyAlignment="1" applyProtection="1">
      <alignment horizontal="center" vertical="center" wrapText="1"/>
      <protection locked="0"/>
    </xf>
    <xf numFmtId="0" fontId="0" fillId="0" borderId="27" xfId="0" applyNumberFormat="1" applyBorder="1" applyAlignment="1" applyProtection="1">
      <alignment/>
      <protection locked="0"/>
    </xf>
    <xf numFmtId="0" fontId="56" fillId="0" borderId="12" xfId="0" applyFont="1" applyFill="1" applyBorder="1" applyAlignment="1" applyProtection="1">
      <alignment horizontal="left" vertical="center" wrapText="1"/>
      <protection locked="0"/>
    </xf>
    <xf numFmtId="0" fontId="56" fillId="0" borderId="12" xfId="0" applyFont="1" applyFill="1" applyBorder="1" applyAlignment="1" applyProtection="1">
      <alignment vertical="center" wrapText="1"/>
      <protection locked="0"/>
    </xf>
    <xf numFmtId="0" fontId="56" fillId="0" borderId="12" xfId="0" applyFont="1" applyFill="1" applyBorder="1" applyAlignment="1" applyProtection="1">
      <alignment horizontal="center" vertical="center" wrapText="1"/>
      <protection locked="0"/>
    </xf>
    <xf numFmtId="0" fontId="56" fillId="0" borderId="12" xfId="0" applyFont="1" applyBorder="1" applyAlignment="1" applyProtection="1">
      <alignment horizontal="left" vertical="center" wrapText="1"/>
      <protection locked="0"/>
    </xf>
    <xf numFmtId="0" fontId="56" fillId="0" borderId="12" xfId="0" applyFont="1" applyBorder="1" applyAlignment="1" applyProtection="1">
      <alignment horizontal="center" vertical="center"/>
      <protection locked="0"/>
    </xf>
    <xf numFmtId="0" fontId="56" fillId="0" borderId="19" xfId="0" applyFont="1" applyFill="1" applyBorder="1" applyAlignment="1" applyProtection="1">
      <alignment horizontal="left" vertical="center" wrapText="1"/>
      <protection locked="0"/>
    </xf>
    <xf numFmtId="0" fontId="56" fillId="0" borderId="19" xfId="0" applyFont="1" applyFill="1" applyBorder="1" applyAlignment="1" applyProtection="1">
      <alignment vertical="center" wrapText="1"/>
      <protection locked="0"/>
    </xf>
    <xf numFmtId="0" fontId="56" fillId="0" borderId="19" xfId="0" applyFont="1" applyFill="1" applyBorder="1" applyAlignment="1" applyProtection="1">
      <alignment horizontal="center" vertical="center" wrapText="1"/>
      <protection locked="0"/>
    </xf>
    <xf numFmtId="0" fontId="9" fillId="0" borderId="19" xfId="0" applyNumberFormat="1" applyFont="1" applyFill="1" applyBorder="1" applyAlignment="1" applyProtection="1">
      <alignment horizontal="center" vertical="center" wrapText="1"/>
      <protection hidden="1"/>
    </xf>
    <xf numFmtId="0" fontId="7" fillId="45" borderId="28" xfId="0" applyNumberFormat="1" applyFont="1" applyFill="1" applyBorder="1" applyAlignment="1" applyProtection="1">
      <alignment horizontal="center" vertical="center" wrapText="1"/>
      <protection locked="0"/>
    </xf>
    <xf numFmtId="0" fontId="9" fillId="0" borderId="29" xfId="0" applyNumberFormat="1" applyFont="1" applyFill="1" applyBorder="1" applyAlignment="1" applyProtection="1">
      <alignment horizontal="center" vertical="center" wrapText="1"/>
      <protection locked="0"/>
    </xf>
    <xf numFmtId="0" fontId="9" fillId="0" borderId="30" xfId="0" applyNumberFormat="1" applyFont="1" applyFill="1" applyBorder="1" applyAlignment="1" applyProtection="1">
      <alignment horizontal="center" vertical="center" wrapText="1"/>
      <protection locked="0"/>
    </xf>
    <xf numFmtId="0" fontId="7" fillId="45" borderId="31" xfId="0" applyNumberFormat="1" applyFont="1" applyFill="1" applyBorder="1" applyAlignment="1" applyProtection="1">
      <alignment horizontal="center" vertical="center" wrapText="1"/>
      <protection locked="0"/>
    </xf>
    <xf numFmtId="0" fontId="56" fillId="0" borderId="32" xfId="0" applyFont="1" applyFill="1" applyBorder="1" applyAlignment="1" applyProtection="1">
      <alignment horizontal="center" vertical="center" wrapText="1"/>
      <protection locked="0"/>
    </xf>
    <xf numFmtId="0" fontId="56" fillId="0" borderId="33" xfId="0" applyFont="1" applyFill="1" applyBorder="1" applyAlignment="1" applyProtection="1">
      <alignment horizontal="center" vertical="center" wrapText="1"/>
      <protection locked="0"/>
    </xf>
    <xf numFmtId="0" fontId="0" fillId="0" borderId="21" xfId="0" applyNumberFormat="1" applyBorder="1" applyAlignment="1" applyProtection="1">
      <alignment horizontal="center" vertical="center"/>
      <protection hidden="1"/>
    </xf>
    <xf numFmtId="0" fontId="7" fillId="45" borderId="34" xfId="0" applyNumberFormat="1" applyFont="1" applyFill="1" applyBorder="1" applyAlignment="1" applyProtection="1">
      <alignment horizontal="center" vertical="center" wrapText="1"/>
      <protection locked="0"/>
    </xf>
    <xf numFmtId="0" fontId="61" fillId="0" borderId="32" xfId="0" applyFont="1" applyFill="1" applyBorder="1" applyAlignment="1" applyProtection="1">
      <alignment horizontal="center" vertical="center" wrapText="1"/>
      <protection locked="0"/>
    </xf>
    <xf numFmtId="0" fontId="61" fillId="0" borderId="33" xfId="0" applyFont="1" applyFill="1" applyBorder="1" applyAlignment="1" applyProtection="1">
      <alignment horizontal="center" vertical="center" wrapText="1"/>
      <protection locked="0"/>
    </xf>
    <xf numFmtId="0" fontId="56" fillId="0" borderId="35" xfId="0" applyFont="1" applyFill="1" applyBorder="1" applyAlignment="1" applyProtection="1">
      <alignment horizontal="center" vertical="center" wrapText="1"/>
      <protection locked="0"/>
    </xf>
    <xf numFmtId="0" fontId="56" fillId="0" borderId="29" xfId="0" applyFont="1" applyFill="1" applyBorder="1" applyAlignment="1" applyProtection="1">
      <alignment horizontal="left" vertical="center" wrapText="1"/>
      <protection locked="0"/>
    </xf>
    <xf numFmtId="0" fontId="56" fillId="0" borderId="36" xfId="0" applyFont="1" applyFill="1" applyBorder="1" applyAlignment="1" applyProtection="1">
      <alignment horizontal="center" vertical="center" wrapText="1"/>
      <protection locked="0"/>
    </xf>
    <xf numFmtId="0" fontId="56" fillId="0" borderId="30" xfId="0" applyFont="1" applyFill="1" applyBorder="1" applyAlignment="1" applyProtection="1">
      <alignment horizontal="left" vertical="center" wrapText="1"/>
      <protection locked="0"/>
    </xf>
    <xf numFmtId="0" fontId="56" fillId="0" borderId="21" xfId="0" applyFont="1" applyBorder="1" applyAlignment="1" applyProtection="1">
      <alignment horizontal="left" vertical="center" wrapText="1"/>
      <protection locked="0"/>
    </xf>
    <xf numFmtId="0" fontId="56"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56" fillId="0" borderId="21" xfId="0" applyFont="1" applyFill="1" applyBorder="1" applyAlignment="1" applyProtection="1">
      <alignment horizontal="left" vertical="center" wrapText="1"/>
      <protection locked="0"/>
    </xf>
    <xf numFmtId="0" fontId="0" fillId="0" borderId="0" xfId="0" applyNumberFormat="1" applyAlignment="1" applyProtection="1">
      <alignment horizontal="center"/>
      <protection locked="0"/>
    </xf>
    <xf numFmtId="0" fontId="6" fillId="0" borderId="0" xfId="0" applyNumberFormat="1" applyFont="1" applyFill="1" applyBorder="1" applyAlignment="1" applyProtection="1">
      <alignment horizontal="center"/>
      <protection locked="0"/>
    </xf>
    <xf numFmtId="0" fontId="2" fillId="0" borderId="12" xfId="0" applyFont="1" applyFill="1" applyBorder="1" applyAlignment="1" applyProtection="1">
      <alignment horizontal="center" vertical="center" wrapText="1"/>
      <protection locked="0"/>
    </xf>
    <xf numFmtId="0" fontId="56" fillId="0" borderId="30" xfId="0" applyFont="1" applyFill="1" applyBorder="1" applyAlignment="1" applyProtection="1">
      <alignment horizontal="center" vertical="center" wrapText="1"/>
      <protection locked="0"/>
    </xf>
    <xf numFmtId="0" fontId="56" fillId="46" borderId="12" xfId="0" applyFont="1" applyFill="1" applyBorder="1" applyAlignment="1" applyProtection="1">
      <alignment horizontal="center" vertical="center" wrapText="1"/>
      <protection locked="0"/>
    </xf>
    <xf numFmtId="0" fontId="0" fillId="0" borderId="20" xfId="0" applyNumberFormat="1" applyFill="1" applyBorder="1" applyAlignment="1" applyProtection="1">
      <alignment horizontal="center" vertical="center"/>
      <protection hidden="1"/>
    </xf>
    <xf numFmtId="0" fontId="56" fillId="0" borderId="20" xfId="0" applyFont="1" applyFill="1" applyBorder="1" applyAlignment="1" applyProtection="1">
      <alignment horizontal="left" vertical="center" wrapText="1"/>
      <protection locked="0"/>
    </xf>
    <xf numFmtId="0" fontId="0" fillId="0" borderId="0" xfId="0" applyNumberFormat="1" applyFill="1" applyBorder="1" applyAlignment="1" applyProtection="1">
      <alignment/>
      <protection locked="0"/>
    </xf>
    <xf numFmtId="0" fontId="0" fillId="0" borderId="0" xfId="0" applyNumberFormat="1" applyFill="1" applyAlignment="1" applyProtection="1">
      <alignment/>
      <protection locked="0"/>
    </xf>
    <xf numFmtId="0" fontId="0" fillId="0" borderId="21" xfId="0" applyNumberFormat="1" applyFill="1" applyBorder="1" applyAlignment="1" applyProtection="1">
      <alignment horizontal="center" vertical="center"/>
      <protection hidden="1"/>
    </xf>
    <xf numFmtId="0" fontId="56" fillId="0" borderId="25" xfId="0" applyFont="1" applyFill="1" applyBorder="1" applyAlignment="1" applyProtection="1">
      <alignment horizontal="center" vertical="center" wrapText="1"/>
      <protection locked="0"/>
    </xf>
    <xf numFmtId="0" fontId="56" fillId="0" borderId="26" xfId="0" applyFont="1" applyFill="1" applyBorder="1" applyAlignment="1" applyProtection="1">
      <alignment horizontal="left" vertical="center" wrapText="1"/>
      <protection locked="0"/>
    </xf>
    <xf numFmtId="49" fontId="56" fillId="0" borderId="12" xfId="0" applyNumberFormat="1" applyFont="1" applyFill="1" applyBorder="1" applyAlignment="1" applyProtection="1">
      <alignment horizontal="left" vertical="justify" wrapText="1"/>
      <protection locked="0"/>
    </xf>
    <xf numFmtId="0" fontId="56" fillId="0" borderId="33"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49" fontId="56" fillId="0" borderId="30" xfId="0" applyNumberFormat="1" applyFont="1" applyFill="1" applyBorder="1" applyAlignment="1" applyProtection="1">
      <alignment horizontal="left" vertical="justify" wrapText="1"/>
      <protection locked="0"/>
    </xf>
    <xf numFmtId="49" fontId="56" fillId="0" borderId="12" xfId="0" applyNumberFormat="1" applyFont="1" applyBorder="1" applyAlignment="1" applyProtection="1">
      <alignment horizontal="left" vertical="center" wrapText="1"/>
      <protection locked="0"/>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5" fillId="38" borderId="40" xfId="0" applyFont="1" applyFill="1" applyBorder="1" applyAlignment="1" applyProtection="1">
      <alignment horizontal="center" vertical="center" wrapText="1"/>
      <protection/>
    </xf>
    <xf numFmtId="0" fontId="5" fillId="38" borderId="16" xfId="0" applyFont="1" applyFill="1" applyBorder="1" applyAlignment="1" applyProtection="1">
      <alignment horizontal="center" vertical="center" wrapText="1"/>
      <protection/>
    </xf>
    <xf numFmtId="0" fontId="3" fillId="0" borderId="4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4" fillId="33" borderId="41"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40" borderId="44" xfId="0" applyFont="1" applyFill="1" applyBorder="1" applyAlignment="1" applyProtection="1">
      <alignment horizontal="center" vertical="center" wrapText="1"/>
      <protection/>
    </xf>
    <xf numFmtId="0" fontId="4" fillId="40" borderId="24" xfId="0" applyFont="1" applyFill="1" applyBorder="1" applyAlignment="1" applyProtection="1">
      <alignment horizontal="center" vertical="center" wrapText="1"/>
      <protection/>
    </xf>
    <xf numFmtId="0" fontId="4" fillId="40" borderId="16" xfId="0" applyFont="1" applyFill="1" applyBorder="1" applyAlignment="1" applyProtection="1">
      <alignment horizontal="center" vertical="center" wrapText="1"/>
      <protection/>
    </xf>
    <xf numFmtId="0" fontId="5" fillId="42" borderId="40" xfId="0" applyFont="1" applyFill="1" applyBorder="1" applyAlignment="1" applyProtection="1">
      <alignment horizontal="center" vertical="center" wrapText="1"/>
      <protection/>
    </xf>
    <xf numFmtId="0" fontId="5" fillId="42" borderId="16" xfId="0" applyFont="1" applyFill="1" applyBorder="1" applyAlignment="1" applyProtection="1">
      <alignment horizontal="center" vertical="center" wrapText="1"/>
      <protection/>
    </xf>
    <xf numFmtId="0" fontId="5" fillId="43" borderId="40" xfId="0" applyFont="1" applyFill="1" applyBorder="1" applyAlignment="1" applyProtection="1">
      <alignment horizontal="center" vertical="center" wrapText="1"/>
      <protection/>
    </xf>
    <xf numFmtId="0" fontId="5" fillId="43" borderId="16"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wrapText="1"/>
      <protection/>
    </xf>
    <xf numFmtId="0" fontId="5" fillId="36" borderId="15" xfId="0" applyFont="1" applyFill="1" applyBorder="1" applyAlignment="1" applyProtection="1">
      <alignment horizontal="center" vertical="center" wrapText="1"/>
      <protection/>
    </xf>
    <xf numFmtId="0" fontId="4" fillId="39" borderId="45" xfId="0" applyFont="1" applyFill="1" applyBorder="1" applyAlignment="1" applyProtection="1">
      <alignment horizontal="center" vertical="center" wrapText="1"/>
      <protection/>
    </xf>
    <xf numFmtId="0" fontId="4" fillId="39" borderId="18" xfId="0" applyFont="1" applyFill="1" applyBorder="1" applyAlignment="1" applyProtection="1">
      <alignment horizontal="center" vertical="center" wrapText="1"/>
      <protection/>
    </xf>
    <xf numFmtId="0" fontId="4" fillId="41" borderId="45" xfId="0" applyFont="1" applyFill="1" applyBorder="1" applyAlignment="1" applyProtection="1">
      <alignment horizontal="center" vertical="center" wrapText="1"/>
      <protection/>
    </xf>
    <xf numFmtId="0" fontId="4" fillId="41" borderId="18" xfId="0" applyFont="1" applyFill="1" applyBorder="1" applyAlignment="1" applyProtection="1">
      <alignment horizontal="center" vertical="center" wrapText="1"/>
      <protection/>
    </xf>
    <xf numFmtId="0" fontId="4" fillId="44" borderId="42" xfId="0" applyFont="1" applyFill="1" applyBorder="1" applyAlignment="1" applyProtection="1">
      <alignment horizontal="center" vertical="center" wrapText="1"/>
      <protection/>
    </xf>
    <xf numFmtId="0" fontId="4" fillId="44" borderId="45" xfId="0" applyFont="1" applyFill="1" applyBorder="1" applyAlignment="1" applyProtection="1">
      <alignment horizontal="center" vertical="center" wrapText="1"/>
      <protection/>
    </xf>
    <xf numFmtId="0" fontId="4" fillId="44" borderId="18" xfId="0" applyFont="1" applyFill="1" applyBorder="1" applyAlignment="1" applyProtection="1">
      <alignment horizontal="center" vertical="center" wrapText="1"/>
      <protection/>
    </xf>
    <xf numFmtId="0" fontId="4" fillId="41" borderId="32" xfId="0" applyFont="1" applyFill="1" applyBorder="1" applyAlignment="1" applyProtection="1">
      <alignment horizontal="center" vertical="center" wrapText="1"/>
      <protection/>
    </xf>
    <xf numFmtId="0" fontId="4" fillId="41" borderId="33" xfId="0" applyFont="1" applyFill="1" applyBorder="1" applyAlignment="1" applyProtection="1">
      <alignment horizontal="center" vertical="center" wrapText="1"/>
      <protection/>
    </xf>
    <xf numFmtId="0" fontId="5" fillId="36" borderId="40" xfId="0"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3" fillId="0" borderId="46" xfId="0" applyFont="1" applyBorder="1" applyAlignment="1" applyProtection="1">
      <alignment vertical="center" wrapText="1"/>
      <protection/>
    </xf>
    <xf numFmtId="0" fontId="4" fillId="39" borderId="47" xfId="0" applyFont="1" applyFill="1" applyBorder="1" applyAlignment="1" applyProtection="1">
      <alignment horizontal="center" vertical="center" wrapText="1"/>
      <protection/>
    </xf>
    <xf numFmtId="0" fontId="4" fillId="39" borderId="48" xfId="0" applyFont="1" applyFill="1" applyBorder="1" applyAlignment="1" applyProtection="1">
      <alignment horizontal="center" vertical="center" wrapText="1"/>
      <protection/>
    </xf>
    <xf numFmtId="0" fontId="4" fillId="39" borderId="49" xfId="0" applyFont="1" applyFill="1" applyBorder="1" applyAlignment="1" applyProtection="1">
      <alignment horizontal="center" vertical="center" wrapText="1"/>
      <protection/>
    </xf>
    <xf numFmtId="0" fontId="4" fillId="40" borderId="50" xfId="0" applyFont="1" applyFill="1" applyBorder="1" applyAlignment="1" applyProtection="1">
      <alignment horizontal="center" vertical="center" wrapText="1"/>
      <protection/>
    </xf>
    <xf numFmtId="0" fontId="4" fillId="40" borderId="51" xfId="0" applyFont="1" applyFill="1" applyBorder="1" applyAlignment="1" applyProtection="1">
      <alignment horizontal="center" vertical="center" wrapText="1"/>
      <protection/>
    </xf>
    <xf numFmtId="0" fontId="4" fillId="40" borderId="52" xfId="0" applyFont="1" applyFill="1" applyBorder="1" applyAlignment="1" applyProtection="1">
      <alignment horizontal="center" vertical="center" wrapText="1"/>
      <protection/>
    </xf>
    <xf numFmtId="0" fontId="4" fillId="40" borderId="53" xfId="0" applyFont="1" applyFill="1" applyBorder="1" applyAlignment="1" applyProtection="1">
      <alignment horizontal="center" vertical="center" wrapText="1"/>
      <protection/>
    </xf>
    <xf numFmtId="0" fontId="4" fillId="40" borderId="0" xfId="0" applyFont="1" applyFill="1" applyBorder="1" applyAlignment="1" applyProtection="1">
      <alignment horizontal="center" vertical="center" wrapText="1"/>
      <protection/>
    </xf>
    <xf numFmtId="0" fontId="4" fillId="40" borderId="54" xfId="0" applyFont="1" applyFill="1" applyBorder="1" applyAlignment="1" applyProtection="1">
      <alignment horizontal="center" vertical="center" wrapText="1"/>
      <protection/>
    </xf>
    <xf numFmtId="0" fontId="5" fillId="42" borderId="14" xfId="0" applyFont="1" applyFill="1" applyBorder="1" applyAlignment="1" applyProtection="1">
      <alignment horizontal="center" vertical="center" wrapText="1"/>
      <protection/>
    </xf>
    <xf numFmtId="0" fontId="5" fillId="42" borderId="15" xfId="0" applyFont="1" applyFill="1" applyBorder="1" applyAlignment="1" applyProtection="1">
      <alignment horizontal="center" vertical="center" wrapText="1"/>
      <protection/>
    </xf>
    <xf numFmtId="0" fontId="4" fillId="44" borderId="33" xfId="0" applyFont="1" applyFill="1" applyBorder="1" applyAlignment="1" applyProtection="1">
      <alignment horizontal="center" vertical="center" wrapText="1"/>
      <protection/>
    </xf>
    <xf numFmtId="0" fontId="4" fillId="44" borderId="55" xfId="0" applyFont="1" applyFill="1" applyBorder="1" applyAlignment="1" applyProtection="1">
      <alignment horizontal="center" vertical="center" wrapText="1"/>
      <protection/>
    </xf>
    <xf numFmtId="0" fontId="55" fillId="0" borderId="56" xfId="0" applyFont="1" applyFill="1" applyBorder="1" applyAlignment="1">
      <alignment horizontal="center"/>
    </xf>
    <xf numFmtId="0" fontId="55" fillId="0" borderId="57" xfId="0" applyFont="1" applyFill="1" applyBorder="1" applyAlignment="1">
      <alignment horizontal="center"/>
    </xf>
    <xf numFmtId="0" fontId="62" fillId="0" borderId="58" xfId="0" applyFont="1" applyFill="1" applyBorder="1" applyAlignment="1">
      <alignment horizontal="center"/>
    </xf>
    <xf numFmtId="0" fontId="62" fillId="0" borderId="59" xfId="0" applyFont="1" applyFill="1" applyBorder="1" applyAlignment="1">
      <alignment horizontal="center"/>
    </xf>
    <xf numFmtId="0" fontId="0" fillId="0" borderId="0" xfId="52" applyNumberFormat="1" applyFont="1" applyFill="1" applyBorder="1" applyAlignment="1" applyProtection="1">
      <alignment horizontal="center" vertical="center" wrapText="1"/>
      <protection locked="0"/>
    </xf>
    <xf numFmtId="0" fontId="0" fillId="0" borderId="0" xfId="0" applyNumberFormat="1" applyAlignment="1" applyProtection="1">
      <alignment horizontal="center" vertical="center"/>
      <protection locked="0"/>
    </xf>
    <xf numFmtId="0" fontId="8" fillId="0" borderId="60" xfId="0" applyNumberFormat="1" applyFont="1" applyBorder="1" applyAlignment="1" applyProtection="1">
      <alignment horizontal="center" vertical="center" wrapText="1"/>
      <protection locked="0"/>
    </xf>
    <xf numFmtId="0" fontId="8" fillId="0" borderId="61" xfId="0" applyNumberFormat="1" applyFont="1" applyBorder="1" applyAlignment="1" applyProtection="1">
      <alignment horizontal="center" vertical="center" wrapText="1"/>
      <protection locked="0"/>
    </xf>
    <xf numFmtId="0" fontId="7" fillId="45" borderId="12" xfId="0" applyNumberFormat="1" applyFont="1" applyFill="1" applyBorder="1" applyAlignment="1" applyProtection="1">
      <alignment horizontal="center" vertical="center" wrapText="1"/>
      <protection locked="0"/>
    </xf>
    <xf numFmtId="0" fontId="7" fillId="45" borderId="62" xfId="0" applyNumberFormat="1" applyFont="1" applyFill="1" applyBorder="1" applyAlignment="1" applyProtection="1">
      <alignment horizontal="center" vertical="center" wrapText="1"/>
      <protection locked="0"/>
    </xf>
    <xf numFmtId="0" fontId="7" fillId="45" borderId="63" xfId="0" applyNumberFormat="1" applyFont="1" applyFill="1" applyBorder="1" applyAlignment="1" applyProtection="1">
      <alignment horizontal="center" vertical="center" wrapText="1"/>
      <protection locked="0"/>
    </xf>
    <xf numFmtId="0" fontId="7" fillId="45" borderId="64" xfId="0" applyNumberFormat="1" applyFont="1" applyFill="1" applyBorder="1" applyAlignment="1" applyProtection="1">
      <alignment horizontal="center" vertical="center" wrapText="1"/>
      <protection locked="0"/>
    </xf>
    <xf numFmtId="0" fontId="63" fillId="0" borderId="0" xfId="0" applyNumberFormat="1" applyFont="1" applyBorder="1" applyAlignment="1" applyProtection="1">
      <alignment horizontal="center"/>
      <protection locked="0"/>
    </xf>
    <xf numFmtId="0" fontId="7" fillId="45" borderId="30" xfId="0" applyNumberFormat="1" applyFont="1" applyFill="1" applyBorder="1" applyAlignment="1" applyProtection="1">
      <alignment horizontal="center" vertical="center" wrapText="1"/>
      <protection locked="0"/>
    </xf>
    <xf numFmtId="0" fontId="7" fillId="45" borderId="65" xfId="0" applyNumberFormat="1" applyFont="1" applyFill="1" applyBorder="1" applyAlignment="1" applyProtection="1">
      <alignment horizontal="center" vertical="center" wrapText="1"/>
      <protection locked="0"/>
    </xf>
    <xf numFmtId="0" fontId="7" fillId="45" borderId="66" xfId="0" applyNumberFormat="1" applyFont="1" applyFill="1" applyBorder="1" applyAlignment="1" applyProtection="1">
      <alignment horizontal="center" vertical="center" wrapText="1"/>
      <protection locked="0"/>
    </xf>
    <xf numFmtId="0" fontId="7" fillId="45" borderId="67" xfId="0" applyNumberFormat="1" applyFont="1" applyFill="1" applyBorder="1" applyAlignment="1" applyProtection="1">
      <alignment horizontal="center" vertical="center" wrapText="1"/>
      <protection locked="0"/>
    </xf>
    <xf numFmtId="0" fontId="7" fillId="45" borderId="68" xfId="0" applyNumberFormat="1" applyFont="1" applyFill="1" applyBorder="1" applyAlignment="1" applyProtection="1">
      <alignment horizontal="center" vertical="center" wrapText="1"/>
      <protection locked="0"/>
    </xf>
    <xf numFmtId="0" fontId="7" fillId="45" borderId="69" xfId="0" applyNumberFormat="1" applyFont="1" applyFill="1" applyBorder="1" applyAlignment="1" applyProtection="1">
      <alignment horizontal="center" vertical="center" wrapText="1"/>
      <protection locked="0"/>
    </xf>
    <xf numFmtId="0" fontId="7" fillId="47" borderId="70" xfId="0" applyNumberFormat="1" applyFont="1" applyFill="1" applyBorder="1" applyAlignment="1" applyProtection="1">
      <alignment horizontal="center" vertical="center"/>
      <protection locked="0"/>
    </xf>
    <xf numFmtId="0" fontId="7" fillId="47" borderId="71" xfId="0" applyNumberFormat="1" applyFont="1" applyFill="1" applyBorder="1" applyAlignment="1" applyProtection="1">
      <alignment horizontal="center" vertical="center"/>
      <protection locked="0"/>
    </xf>
    <xf numFmtId="0" fontId="8" fillId="47" borderId="72" xfId="0" applyNumberFormat="1" applyFont="1" applyFill="1" applyBorder="1" applyAlignment="1" applyProtection="1">
      <alignment horizontal="center" vertical="center"/>
      <protection locked="0"/>
    </xf>
    <xf numFmtId="0" fontId="8" fillId="47" borderId="73" xfId="0" applyNumberFormat="1" applyFont="1" applyFill="1" applyBorder="1" applyAlignment="1" applyProtection="1">
      <alignment horizontal="center" vertical="center"/>
      <protection locked="0"/>
    </xf>
    <xf numFmtId="0" fontId="8" fillId="47" borderId="74" xfId="0" applyNumberFormat="1" applyFont="1" applyFill="1" applyBorder="1" applyAlignment="1" applyProtection="1">
      <alignment horizontal="center" vertical="center"/>
      <protection locked="0"/>
    </xf>
    <xf numFmtId="0" fontId="7" fillId="45" borderId="75" xfId="0" applyNumberFormat="1" applyFont="1" applyFill="1" applyBorder="1" applyAlignment="1" applyProtection="1">
      <alignment horizontal="center" vertical="center" wrapText="1"/>
      <protection locked="0"/>
    </xf>
    <xf numFmtId="0" fontId="7" fillId="48" borderId="76" xfId="0" applyNumberFormat="1" applyFont="1" applyFill="1" applyBorder="1" applyAlignment="1" applyProtection="1">
      <alignment horizontal="center" vertical="center"/>
      <protection locked="0"/>
    </xf>
    <xf numFmtId="0" fontId="7" fillId="48" borderId="77" xfId="0" applyNumberFormat="1" applyFont="1" applyFill="1" applyBorder="1" applyAlignment="1" applyProtection="1">
      <alignment horizontal="center" vertical="center"/>
      <protection locked="0"/>
    </xf>
    <xf numFmtId="0" fontId="14" fillId="0" borderId="78" xfId="0" applyNumberFormat="1" applyFont="1" applyFill="1" applyBorder="1" applyAlignment="1" applyProtection="1">
      <alignment horizontal="center" vertical="center" textRotation="90" wrapText="1"/>
      <protection locked="0"/>
    </xf>
    <xf numFmtId="0" fontId="14" fillId="0" borderId="79" xfId="0" applyNumberFormat="1" applyFont="1" applyFill="1" applyBorder="1" applyAlignment="1" applyProtection="1">
      <alignment horizontal="center" vertical="center" textRotation="90" wrapText="1"/>
      <protection locked="0"/>
    </xf>
    <xf numFmtId="0" fontId="8" fillId="47" borderId="80" xfId="0" applyNumberFormat="1" applyFont="1" applyFill="1" applyBorder="1" applyAlignment="1" applyProtection="1">
      <alignment horizontal="center" vertical="center"/>
      <protection locked="0"/>
    </xf>
    <xf numFmtId="0" fontId="8" fillId="47" borderId="81" xfId="0" applyNumberFormat="1" applyFont="1" applyFill="1" applyBorder="1" applyAlignment="1" applyProtection="1">
      <alignment horizontal="center" vertical="center"/>
      <protection locked="0"/>
    </xf>
    <xf numFmtId="0" fontId="8" fillId="47" borderId="82" xfId="0" applyNumberFormat="1" applyFont="1" applyFill="1" applyBorder="1" applyAlignment="1" applyProtection="1">
      <alignment horizontal="center" vertical="center"/>
      <protection locked="0"/>
    </xf>
    <xf numFmtId="0" fontId="7" fillId="49" borderId="33" xfId="0" applyNumberFormat="1" applyFont="1" applyFill="1" applyBorder="1" applyAlignment="1" applyProtection="1">
      <alignment horizontal="center" vertical="center"/>
      <protection locked="0"/>
    </xf>
    <xf numFmtId="0" fontId="7" fillId="49" borderId="83" xfId="0" applyNumberFormat="1" applyFont="1" applyFill="1" applyBorder="1" applyAlignment="1" applyProtection="1">
      <alignment horizontal="center" vertical="center"/>
      <protection locked="0"/>
    </xf>
    <xf numFmtId="0" fontId="7" fillId="45" borderId="84" xfId="0" applyNumberFormat="1" applyFont="1" applyFill="1" applyBorder="1" applyAlignment="1" applyProtection="1">
      <alignment horizontal="center" vertical="center" wrapText="1"/>
      <protection locked="0"/>
    </xf>
    <xf numFmtId="0" fontId="7" fillId="45" borderId="85" xfId="0" applyNumberFormat="1" applyFont="1" applyFill="1" applyBorder="1" applyAlignment="1" applyProtection="1">
      <alignment horizontal="center" vertical="center" wrapText="1"/>
      <protection locked="0"/>
    </xf>
    <xf numFmtId="0" fontId="0" fillId="0" borderId="0" xfId="0" applyNumberFormat="1" applyAlignment="1" applyProtection="1">
      <alignment horizontal="center"/>
      <protection locked="0"/>
    </xf>
    <xf numFmtId="0" fontId="11" fillId="0" borderId="12" xfId="0" applyNumberFormat="1" applyFont="1" applyBorder="1" applyAlignment="1" applyProtection="1">
      <alignment horizontal="center" vertical="center"/>
      <protection locked="0"/>
    </xf>
    <xf numFmtId="14" fontId="11" fillId="0" borderId="12" xfId="0" applyNumberFormat="1" applyFont="1" applyBorder="1" applyAlignment="1" applyProtection="1">
      <alignment horizontal="center" vertical="center"/>
      <protection locked="0"/>
    </xf>
    <xf numFmtId="0" fontId="9" fillId="0" borderId="86" xfId="0" applyNumberFormat="1" applyFont="1" applyBorder="1" applyAlignment="1" applyProtection="1">
      <alignment horizontal="center"/>
      <protection locked="0"/>
    </xf>
    <xf numFmtId="0" fontId="9" fillId="0" borderId="87" xfId="0" applyNumberFormat="1" applyFont="1" applyBorder="1" applyAlignment="1" applyProtection="1">
      <alignment horizontal="center"/>
      <protection locked="0"/>
    </xf>
    <xf numFmtId="0" fontId="8" fillId="47" borderId="50" xfId="0" applyNumberFormat="1" applyFont="1" applyFill="1" applyBorder="1" applyAlignment="1" applyProtection="1">
      <alignment horizontal="center" vertical="center"/>
      <protection locked="0"/>
    </xf>
    <xf numFmtId="0" fontId="8" fillId="47" borderId="51" xfId="0" applyNumberFormat="1" applyFont="1" applyFill="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0" fillId="0" borderId="12" xfId="0" applyNumberFormat="1" applyBorder="1" applyAlignment="1" applyProtection="1">
      <alignment horizontal="center" wrapText="1"/>
      <protection locked="0"/>
    </xf>
    <xf numFmtId="0" fontId="0" fillId="0" borderId="12" xfId="0" applyNumberFormat="1" applyBorder="1" applyAlignment="1" applyProtection="1">
      <alignment horizontal="center"/>
      <protection locked="0"/>
    </xf>
    <xf numFmtId="0" fontId="12" fillId="0" borderId="12" xfId="0" applyNumberFormat="1" applyFont="1" applyBorder="1" applyAlignment="1" applyProtection="1">
      <alignment horizontal="left" vertical="center"/>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3" xfId="53"/>
    <cellStyle name="Normal 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9">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A8D08D"/>
        </patternFill>
      </fill>
    </dxf>
    <dxf>
      <fill>
        <patternFill>
          <bgColor rgb="FFFF0000"/>
        </patternFill>
      </fill>
    </dxf>
    <dxf>
      <fill>
        <patternFill>
          <bgColor rgb="FF00B0F0"/>
        </patternFill>
      </fill>
    </dxf>
    <dxf>
      <fill>
        <patternFill>
          <bgColor rgb="FFFFFF00"/>
        </patternFill>
      </fill>
    </dxf>
    <dxf>
      <font>
        <b val="0"/>
        <sz val="11"/>
        <color indexed="8"/>
      </font>
      <fill>
        <patternFill patternType="solid">
          <fgColor indexed="13"/>
          <bgColor indexed="51"/>
        </patternFill>
      </fill>
    </dxf>
    <dxf>
      <font>
        <b val="0"/>
        <sz val="11"/>
        <color indexed="8"/>
      </font>
      <fill>
        <patternFill patternType="solid">
          <fgColor indexed="34"/>
          <bgColor indexed="13"/>
        </patternFill>
      </fill>
    </dxf>
    <dxf>
      <font>
        <b val="0"/>
        <sz val="11"/>
        <color indexed="8"/>
      </font>
      <fill>
        <patternFill patternType="solid">
          <fgColor indexed="49"/>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2</xdr:row>
      <xdr:rowOff>171450</xdr:rowOff>
    </xdr:from>
    <xdr:to>
      <xdr:col>2</xdr:col>
      <xdr:colOff>1400175</xdr:colOff>
      <xdr:row>7</xdr:row>
      <xdr:rowOff>28575</xdr:rowOff>
    </xdr:to>
    <xdr:pic>
      <xdr:nvPicPr>
        <xdr:cNvPr id="1" name="Imagen 2"/>
        <xdr:cNvPicPr preferRelativeResize="1">
          <a:picLocks noChangeAspect="1"/>
        </xdr:cNvPicPr>
      </xdr:nvPicPr>
      <xdr:blipFill>
        <a:blip r:embed="rId1"/>
        <a:stretch>
          <a:fillRect/>
        </a:stretch>
      </xdr:blipFill>
      <xdr:spPr>
        <a:xfrm>
          <a:off x="1866900" y="533400"/>
          <a:ext cx="733425" cy="771525"/>
        </a:xfrm>
        <a:prstGeom prst="rect">
          <a:avLst/>
        </a:prstGeom>
        <a:noFill/>
        <a:ln w="9525" cmpd="sng">
          <a:noFill/>
        </a:ln>
      </xdr:spPr>
    </xdr:pic>
    <xdr:clientData/>
  </xdr:twoCellAnchor>
  <xdr:twoCellAnchor>
    <xdr:from>
      <xdr:col>0</xdr:col>
      <xdr:colOff>619125</xdr:colOff>
      <xdr:row>6</xdr:row>
      <xdr:rowOff>0</xdr:rowOff>
    </xdr:from>
    <xdr:to>
      <xdr:col>3</xdr:col>
      <xdr:colOff>1314450</xdr:colOff>
      <xdr:row>9</xdr:row>
      <xdr:rowOff>19050</xdr:rowOff>
    </xdr:to>
    <xdr:sp>
      <xdr:nvSpPr>
        <xdr:cNvPr id="2" name="CuadroTexto 1"/>
        <xdr:cNvSpPr txBox="1">
          <a:spLocks noChangeArrowheads="1"/>
        </xdr:cNvSpPr>
      </xdr:nvSpPr>
      <xdr:spPr>
        <a:xfrm>
          <a:off x="619125" y="1095375"/>
          <a:ext cx="3467100" cy="561975"/>
        </a:xfrm>
        <a:prstGeom prst="rect">
          <a:avLst/>
        </a:prstGeom>
        <a:noFill/>
        <a:ln w="9525" cmpd="sng">
          <a:noFill/>
        </a:ln>
      </xdr:spPr>
      <xdr:txBody>
        <a:bodyPr vertOverflow="clip" wrap="square"/>
        <a:p>
          <a:pPr algn="l">
            <a:defRPr/>
          </a:pPr>
          <a:r>
            <a:rPr lang="en-US" cap="none" sz="3200" b="1" i="0" u="none" baseline="0">
              <a:solidFill>
                <a:srgbClr val="000000"/>
              </a:solidFill>
            </a:rPr>
            <a:t>Gobernación de Santander</a:t>
          </a:r>
        </a:p>
      </xdr:txBody>
    </xdr:sp>
    <xdr:clientData/>
  </xdr:twoCellAnchor>
  <xdr:twoCellAnchor>
    <xdr:from>
      <xdr:col>0</xdr:col>
      <xdr:colOff>838200</xdr:colOff>
      <xdr:row>0</xdr:row>
      <xdr:rowOff>114300</xdr:rowOff>
    </xdr:from>
    <xdr:to>
      <xdr:col>3</xdr:col>
      <xdr:colOff>1543050</xdr:colOff>
      <xdr:row>3</xdr:row>
      <xdr:rowOff>123825</xdr:rowOff>
    </xdr:to>
    <xdr:sp>
      <xdr:nvSpPr>
        <xdr:cNvPr id="3" name="CuadroTexto 4"/>
        <xdr:cNvSpPr txBox="1">
          <a:spLocks noChangeArrowheads="1"/>
        </xdr:cNvSpPr>
      </xdr:nvSpPr>
      <xdr:spPr>
        <a:xfrm>
          <a:off x="838200" y="114300"/>
          <a:ext cx="3476625" cy="552450"/>
        </a:xfrm>
        <a:prstGeom prst="rect">
          <a:avLst/>
        </a:prstGeom>
        <a:noFill/>
        <a:ln w="9525" cmpd="sng">
          <a:noFill/>
        </a:ln>
      </xdr:spPr>
      <xdr:txBody>
        <a:bodyPr vertOverflow="clip" wrap="square"/>
        <a:p>
          <a:pPr algn="l">
            <a:defRPr/>
          </a:pPr>
          <a:r>
            <a:rPr lang="en-US" cap="none" sz="3200" b="1" i="0" u="none" baseline="0">
              <a:solidFill>
                <a:srgbClr val="000000"/>
              </a:solidFill>
            </a:rPr>
            <a:t>República de Colombia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B2:E9"/>
  <sheetViews>
    <sheetView zoomScalePageLayoutView="0" workbookViewId="0" topLeftCell="A1">
      <selection activeCell="C8" sqref="C8"/>
    </sheetView>
  </sheetViews>
  <sheetFormatPr defaultColWidth="11.00390625" defaultRowHeight="14.25"/>
  <cols>
    <col min="2" max="2" width="15.375" style="0" customWidth="1"/>
    <col min="3" max="3" width="16.375" style="0" customWidth="1"/>
    <col min="4" max="4" width="27.375" style="0" customWidth="1"/>
    <col min="5" max="5" width="28.25390625" style="0" customWidth="1"/>
  </cols>
  <sheetData>
    <row r="1" ht="15" thickBot="1"/>
    <row r="2" spans="2:5" ht="16.5" thickBot="1">
      <c r="B2" s="119" t="s">
        <v>0</v>
      </c>
      <c r="C2" s="120"/>
      <c r="D2" s="120"/>
      <c r="E2" s="121"/>
    </row>
    <row r="3" spans="2:5" ht="16.5" thickBot="1">
      <c r="B3" s="119" t="s">
        <v>1</v>
      </c>
      <c r="C3" s="120"/>
      <c r="D3" s="120"/>
      <c r="E3" s="121"/>
    </row>
    <row r="4" spans="2:5" ht="16.5" thickBot="1">
      <c r="B4" s="1" t="s">
        <v>2</v>
      </c>
      <c r="C4" s="2" t="s">
        <v>3</v>
      </c>
      <c r="D4" s="2" t="s">
        <v>4</v>
      </c>
      <c r="E4" s="2" t="s">
        <v>5</v>
      </c>
    </row>
    <row r="5" spans="2:5" ht="30.75" thickBot="1">
      <c r="B5" s="3">
        <v>1</v>
      </c>
      <c r="C5" s="4" t="s">
        <v>6</v>
      </c>
      <c r="D5" s="5" t="s">
        <v>7</v>
      </c>
      <c r="E5" s="5" t="s">
        <v>8</v>
      </c>
    </row>
    <row r="6" spans="2:5" ht="30.75" thickBot="1">
      <c r="B6" s="6">
        <v>2</v>
      </c>
      <c r="C6" s="7" t="s">
        <v>9</v>
      </c>
      <c r="D6" s="8" t="s">
        <v>10</v>
      </c>
      <c r="E6" s="8" t="s">
        <v>11</v>
      </c>
    </row>
    <row r="7" spans="2:5" ht="30.75" thickBot="1">
      <c r="B7" s="3">
        <v>3</v>
      </c>
      <c r="C7" s="4" t="s">
        <v>12</v>
      </c>
      <c r="D7" s="5" t="s">
        <v>13</v>
      </c>
      <c r="E7" s="5" t="s">
        <v>14</v>
      </c>
    </row>
    <row r="8" spans="2:5" ht="30.75" thickBot="1">
      <c r="B8" s="3">
        <v>4</v>
      </c>
      <c r="C8" s="4" t="s">
        <v>15</v>
      </c>
      <c r="D8" s="5" t="s">
        <v>16</v>
      </c>
      <c r="E8" s="5" t="s">
        <v>17</v>
      </c>
    </row>
    <row r="9" spans="2:5" ht="30.75" thickBot="1">
      <c r="B9" s="3">
        <v>5</v>
      </c>
      <c r="C9" s="4" t="s">
        <v>18</v>
      </c>
      <c r="D9" s="5" t="s">
        <v>19</v>
      </c>
      <c r="E9" s="5" t="s">
        <v>20</v>
      </c>
    </row>
  </sheetData>
  <sheetProtection password="A943" sheet="1"/>
  <mergeCells count="2">
    <mergeCell ref="B2:E2"/>
    <mergeCell ref="B3:E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2"/>
  <dimension ref="B2:D9"/>
  <sheetViews>
    <sheetView zoomScalePageLayoutView="0" workbookViewId="0" topLeftCell="A1">
      <selection activeCell="C8" sqref="C8"/>
    </sheetView>
  </sheetViews>
  <sheetFormatPr defaultColWidth="11.00390625" defaultRowHeight="14.25"/>
  <cols>
    <col min="3" max="3" width="15.375" style="0" customWidth="1"/>
    <col min="4" max="4" width="52.375" style="0" customWidth="1"/>
  </cols>
  <sheetData>
    <row r="1" ht="15" thickBot="1"/>
    <row r="2" spans="2:4" ht="31.5" customHeight="1" thickBot="1">
      <c r="B2" s="119" t="s">
        <v>21</v>
      </c>
      <c r="C2" s="120"/>
      <c r="D2" s="121"/>
    </row>
    <row r="3" spans="2:4" ht="16.5" thickBot="1">
      <c r="B3" s="119" t="s">
        <v>22</v>
      </c>
      <c r="C3" s="120"/>
      <c r="D3" s="121"/>
    </row>
    <row r="4" spans="2:4" ht="16.5" thickBot="1">
      <c r="B4" s="1" t="s">
        <v>2</v>
      </c>
      <c r="C4" s="2" t="s">
        <v>3</v>
      </c>
      <c r="D4" s="2" t="s">
        <v>4</v>
      </c>
    </row>
    <row r="5" spans="2:4" ht="30.75" thickBot="1">
      <c r="B5" s="3">
        <v>1</v>
      </c>
      <c r="C5" s="4" t="s">
        <v>23</v>
      </c>
      <c r="D5" s="4" t="s">
        <v>24</v>
      </c>
    </row>
    <row r="6" spans="2:4" ht="30.75" thickBot="1">
      <c r="B6" s="9">
        <v>2</v>
      </c>
      <c r="C6" s="10" t="s">
        <v>25</v>
      </c>
      <c r="D6" s="10" t="s">
        <v>26</v>
      </c>
    </row>
    <row r="7" spans="2:4" ht="30.75" thickBot="1">
      <c r="B7" s="3">
        <v>3</v>
      </c>
      <c r="C7" s="4" t="s">
        <v>27</v>
      </c>
      <c r="D7" s="4" t="s">
        <v>28</v>
      </c>
    </row>
    <row r="8" spans="2:4" ht="30.75" thickBot="1">
      <c r="B8" s="3">
        <v>4</v>
      </c>
      <c r="C8" s="4" t="s">
        <v>29</v>
      </c>
      <c r="D8" s="4" t="s">
        <v>30</v>
      </c>
    </row>
    <row r="9" spans="2:4" ht="30.75" thickBot="1">
      <c r="B9" s="3">
        <v>5</v>
      </c>
      <c r="C9" s="4" t="s">
        <v>31</v>
      </c>
      <c r="D9" s="4" t="s">
        <v>32</v>
      </c>
    </row>
  </sheetData>
  <sheetProtection password="A943" sheet="1"/>
  <mergeCells count="2">
    <mergeCell ref="B2:D2"/>
    <mergeCell ref="B3:D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B2:P19"/>
  <sheetViews>
    <sheetView zoomScalePageLayoutView="0" workbookViewId="0" topLeftCell="A4">
      <selection activeCell="C3" sqref="C3:G3"/>
    </sheetView>
  </sheetViews>
  <sheetFormatPr defaultColWidth="11.00390625" defaultRowHeight="14.25"/>
  <cols>
    <col min="1" max="1" width="11.00390625" style="19" customWidth="1"/>
    <col min="2" max="2" width="16.625" style="19" bestFit="1" customWidth="1"/>
    <col min="3" max="3" width="17.875" style="19" customWidth="1"/>
    <col min="4" max="4" width="20.625" style="19" customWidth="1"/>
    <col min="5" max="5" width="18.25390625" style="19" customWidth="1"/>
    <col min="6" max="6" width="11.00390625" style="19" customWidth="1"/>
    <col min="7" max="7" width="18.75390625" style="19" customWidth="1"/>
    <col min="8" max="9" width="11.00390625" style="19" customWidth="1"/>
    <col min="10" max="10" width="0" style="19" hidden="1" customWidth="1"/>
    <col min="11" max="11" width="12.875" style="19" customWidth="1"/>
    <col min="12" max="12" width="17.375" style="19" bestFit="1" customWidth="1"/>
    <col min="13" max="13" width="8.625" style="19" bestFit="1" customWidth="1"/>
    <col min="14" max="14" width="14.875" style="19" customWidth="1"/>
    <col min="15" max="15" width="12.375" style="19" customWidth="1"/>
    <col min="16" max="16" width="17.875" style="19" customWidth="1"/>
    <col min="17" max="16384" width="11.00390625" style="19" customWidth="1"/>
  </cols>
  <sheetData>
    <row r="1" ht="15" thickBot="1"/>
    <row r="2" spans="2:16" ht="16.5" customHeight="1" thickBot="1">
      <c r="B2" s="128" t="s">
        <v>33</v>
      </c>
      <c r="C2" s="129"/>
      <c r="D2" s="129"/>
      <c r="E2" s="129"/>
      <c r="F2" s="129"/>
      <c r="G2" s="130"/>
      <c r="H2" s="20"/>
      <c r="I2" s="155" t="s">
        <v>34</v>
      </c>
      <c r="J2" s="156"/>
      <c r="K2" s="157"/>
      <c r="L2" s="140" t="s">
        <v>35</v>
      </c>
      <c r="M2" s="140"/>
      <c r="N2" s="140"/>
      <c r="O2" s="140"/>
      <c r="P2" s="141"/>
    </row>
    <row r="3" spans="2:16" ht="16.5" thickBot="1">
      <c r="B3" s="131" t="s">
        <v>34</v>
      </c>
      <c r="C3" s="152" t="s">
        <v>35</v>
      </c>
      <c r="D3" s="153"/>
      <c r="E3" s="153"/>
      <c r="F3" s="153"/>
      <c r="G3" s="154"/>
      <c r="H3" s="21"/>
      <c r="I3" s="158"/>
      <c r="J3" s="159"/>
      <c r="K3" s="160"/>
      <c r="L3" s="22" t="s">
        <v>95</v>
      </c>
      <c r="M3" s="23" t="s">
        <v>36</v>
      </c>
      <c r="N3" s="23" t="s">
        <v>37</v>
      </c>
      <c r="O3" s="23" t="s">
        <v>38</v>
      </c>
      <c r="P3" s="23" t="s">
        <v>39</v>
      </c>
    </row>
    <row r="4" spans="2:16" ht="16.5" customHeight="1" thickBot="1">
      <c r="B4" s="132"/>
      <c r="C4" s="49" t="s">
        <v>110</v>
      </c>
      <c r="D4" s="22" t="s">
        <v>36</v>
      </c>
      <c r="E4" s="22" t="s">
        <v>37</v>
      </c>
      <c r="F4" s="22" t="s">
        <v>38</v>
      </c>
      <c r="G4" s="22" t="s">
        <v>39</v>
      </c>
      <c r="H4" s="151"/>
      <c r="I4" s="158"/>
      <c r="J4" s="159"/>
      <c r="K4" s="160"/>
      <c r="L4" s="24">
        <v>-1</v>
      </c>
      <c r="M4" s="24">
        <v>-2</v>
      </c>
      <c r="N4" s="24">
        <v>-3</v>
      </c>
      <c r="O4" s="24">
        <v>-4</v>
      </c>
      <c r="P4" s="24">
        <v>-5</v>
      </c>
    </row>
    <row r="5" spans="2:16" ht="16.5" thickBot="1">
      <c r="B5" s="133"/>
      <c r="C5" s="50">
        <v>1</v>
      </c>
      <c r="D5" s="24">
        <v>2</v>
      </c>
      <c r="E5" s="24">
        <v>3</v>
      </c>
      <c r="F5" s="24">
        <v>4</v>
      </c>
      <c r="G5" s="24">
        <v>5</v>
      </c>
      <c r="H5" s="151"/>
      <c r="I5" s="158"/>
      <c r="J5" s="159"/>
      <c r="K5" s="160"/>
      <c r="L5" s="142" t="s">
        <v>96</v>
      </c>
      <c r="M5" s="143"/>
      <c r="N5" s="144" t="s">
        <v>97</v>
      </c>
      <c r="O5" s="145"/>
      <c r="P5" s="146"/>
    </row>
    <row r="6" spans="2:16" ht="16.5" hidden="1" thickBot="1">
      <c r="B6" s="25"/>
      <c r="C6" s="24"/>
      <c r="D6" s="24"/>
      <c r="E6" s="24"/>
      <c r="F6" s="24"/>
      <c r="G6" s="24"/>
      <c r="H6" s="20"/>
      <c r="I6" s="158"/>
      <c r="J6" s="159"/>
      <c r="K6" s="160"/>
      <c r="L6" s="26"/>
      <c r="M6" s="27"/>
      <c r="N6" s="144"/>
      <c r="O6" s="145"/>
      <c r="P6" s="146"/>
    </row>
    <row r="7" spans="2:16" ht="16.5" thickBot="1">
      <c r="B7" s="28" t="s">
        <v>59</v>
      </c>
      <c r="C7" s="29" t="s">
        <v>40</v>
      </c>
      <c r="D7" s="29" t="s">
        <v>41</v>
      </c>
      <c r="E7" s="30" t="s">
        <v>42</v>
      </c>
      <c r="F7" s="31" t="s">
        <v>43</v>
      </c>
      <c r="G7" s="31" t="s">
        <v>44</v>
      </c>
      <c r="H7" s="32"/>
      <c r="I7" s="147" t="s">
        <v>98</v>
      </c>
      <c r="J7" s="33">
        <v>1</v>
      </c>
      <c r="K7" s="34" t="s">
        <v>6</v>
      </c>
      <c r="L7" s="138" t="s">
        <v>40</v>
      </c>
      <c r="M7" s="149" t="s">
        <v>41</v>
      </c>
      <c r="N7" s="134" t="s">
        <v>42</v>
      </c>
      <c r="O7" s="136" t="s">
        <v>43</v>
      </c>
      <c r="P7" s="136" t="s">
        <v>44</v>
      </c>
    </row>
    <row r="8" spans="2:16" ht="16.5" thickBot="1">
      <c r="B8" s="28" t="s">
        <v>60</v>
      </c>
      <c r="C8" s="29" t="s">
        <v>41</v>
      </c>
      <c r="D8" s="29" t="s">
        <v>45</v>
      </c>
      <c r="E8" s="30" t="s">
        <v>46</v>
      </c>
      <c r="F8" s="31" t="s">
        <v>47</v>
      </c>
      <c r="G8" s="35" t="s">
        <v>48</v>
      </c>
      <c r="H8" s="32"/>
      <c r="I8" s="148"/>
      <c r="J8" s="36"/>
      <c r="K8" s="37">
        <v>1</v>
      </c>
      <c r="L8" s="139"/>
      <c r="M8" s="150"/>
      <c r="N8" s="135"/>
      <c r="O8" s="137"/>
      <c r="P8" s="137"/>
    </row>
    <row r="9" spans="2:16" ht="32.25" thickBot="1">
      <c r="B9" s="28" t="s">
        <v>61</v>
      </c>
      <c r="C9" s="29" t="s">
        <v>49</v>
      </c>
      <c r="D9" s="30" t="s">
        <v>46</v>
      </c>
      <c r="E9" s="31" t="s">
        <v>50</v>
      </c>
      <c r="F9" s="35" t="s">
        <v>51</v>
      </c>
      <c r="G9" s="35" t="s">
        <v>52</v>
      </c>
      <c r="H9" s="32"/>
      <c r="I9" s="148"/>
      <c r="J9" s="38">
        <v>2</v>
      </c>
      <c r="K9" s="37" t="s">
        <v>99</v>
      </c>
      <c r="L9" s="29" t="s">
        <v>41</v>
      </c>
      <c r="M9" s="29" t="s">
        <v>45</v>
      </c>
      <c r="N9" s="30" t="s">
        <v>46</v>
      </c>
      <c r="O9" s="31" t="s">
        <v>47</v>
      </c>
      <c r="P9" s="35" t="s">
        <v>48</v>
      </c>
    </row>
    <row r="10" spans="2:16" ht="16.5" thickBot="1">
      <c r="B10" s="28" t="s">
        <v>62</v>
      </c>
      <c r="C10" s="30" t="s">
        <v>53</v>
      </c>
      <c r="D10" s="31" t="s">
        <v>47</v>
      </c>
      <c r="E10" s="31" t="s">
        <v>54</v>
      </c>
      <c r="F10" s="35" t="s">
        <v>55</v>
      </c>
      <c r="G10" s="35" t="s">
        <v>56</v>
      </c>
      <c r="H10" s="32"/>
      <c r="I10" s="163" t="s">
        <v>101</v>
      </c>
      <c r="J10" s="39">
        <v>3</v>
      </c>
      <c r="K10" s="37" t="s">
        <v>12</v>
      </c>
      <c r="L10" s="138" t="s">
        <v>49</v>
      </c>
      <c r="M10" s="134" t="s">
        <v>46</v>
      </c>
      <c r="N10" s="136" t="s">
        <v>50</v>
      </c>
      <c r="O10" s="122" t="s">
        <v>51</v>
      </c>
      <c r="P10" s="122" t="s">
        <v>52</v>
      </c>
    </row>
    <row r="11" spans="2:16" ht="16.5" thickBot="1">
      <c r="B11" s="28" t="s">
        <v>63</v>
      </c>
      <c r="C11" s="31" t="s">
        <v>44</v>
      </c>
      <c r="D11" s="31" t="s">
        <v>57</v>
      </c>
      <c r="E11" s="35" t="s">
        <v>52</v>
      </c>
      <c r="F11" s="35" t="s">
        <v>56</v>
      </c>
      <c r="G11" s="35" t="s">
        <v>58</v>
      </c>
      <c r="H11" s="32"/>
      <c r="I11" s="163"/>
      <c r="J11" s="39"/>
      <c r="K11" s="37">
        <v>3</v>
      </c>
      <c r="L11" s="139"/>
      <c r="M11" s="135"/>
      <c r="N11" s="137"/>
      <c r="O11" s="123"/>
      <c r="P11" s="123"/>
    </row>
    <row r="12" spans="9:16" ht="15.75">
      <c r="I12" s="163"/>
      <c r="J12" s="39">
        <v>4</v>
      </c>
      <c r="K12" s="37" t="s">
        <v>15</v>
      </c>
      <c r="L12" s="161" t="s">
        <v>53</v>
      </c>
      <c r="M12" s="136" t="s">
        <v>47</v>
      </c>
      <c r="N12" s="136" t="s">
        <v>54</v>
      </c>
      <c r="O12" s="122" t="s">
        <v>55</v>
      </c>
      <c r="P12" s="122" t="s">
        <v>56</v>
      </c>
    </row>
    <row r="13" spans="9:16" ht="16.5" thickBot="1">
      <c r="I13" s="163"/>
      <c r="J13" s="39"/>
      <c r="K13" s="37">
        <v>4</v>
      </c>
      <c r="L13" s="162"/>
      <c r="M13" s="137"/>
      <c r="N13" s="137"/>
      <c r="O13" s="123"/>
      <c r="P13" s="123"/>
    </row>
    <row r="14" spans="2:16" ht="32.25" customHeight="1" thickBot="1">
      <c r="B14" s="126" t="s">
        <v>81</v>
      </c>
      <c r="C14" s="127"/>
      <c r="D14" s="127"/>
      <c r="E14" s="127"/>
      <c r="I14" s="164"/>
      <c r="J14" s="40">
        <v>5</v>
      </c>
      <c r="K14" s="41" t="s">
        <v>100</v>
      </c>
      <c r="L14" s="31" t="s">
        <v>44</v>
      </c>
      <c r="M14" s="31" t="s">
        <v>57</v>
      </c>
      <c r="N14" s="35" t="s">
        <v>52</v>
      </c>
      <c r="O14" s="35" t="s">
        <v>56</v>
      </c>
      <c r="P14" s="35" t="s">
        <v>58</v>
      </c>
    </row>
    <row r="15" spans="2:5" ht="16.5" thickBot="1">
      <c r="B15" s="42" t="s">
        <v>82</v>
      </c>
      <c r="C15" s="43" t="s">
        <v>83</v>
      </c>
      <c r="D15" s="126" t="s">
        <v>4</v>
      </c>
      <c r="E15" s="127"/>
    </row>
    <row r="16" spans="2:5" ht="45.75" customHeight="1" thickBot="1">
      <c r="B16" s="44" t="s">
        <v>84</v>
      </c>
      <c r="C16" s="45" t="s">
        <v>85</v>
      </c>
      <c r="D16" s="124" t="s">
        <v>86</v>
      </c>
      <c r="E16" s="125"/>
    </row>
    <row r="17" spans="2:5" ht="45.75" customHeight="1" thickBot="1">
      <c r="B17" s="44" t="s">
        <v>37</v>
      </c>
      <c r="C17" s="46" t="s">
        <v>87</v>
      </c>
      <c r="D17" s="124" t="s">
        <v>88</v>
      </c>
      <c r="E17" s="125"/>
    </row>
    <row r="18" spans="2:5" ht="60.75" customHeight="1" thickBot="1">
      <c r="B18" s="44" t="s">
        <v>89</v>
      </c>
      <c r="C18" s="47" t="s">
        <v>90</v>
      </c>
      <c r="D18" s="124" t="s">
        <v>91</v>
      </c>
      <c r="E18" s="125"/>
    </row>
    <row r="19" spans="2:5" ht="60.75" customHeight="1" thickBot="1">
      <c r="B19" s="44" t="s">
        <v>92</v>
      </c>
      <c r="C19" s="48" t="s">
        <v>93</v>
      </c>
      <c r="D19" s="124" t="s">
        <v>94</v>
      </c>
      <c r="E19" s="125"/>
    </row>
  </sheetData>
  <sheetProtection password="A943" sheet="1"/>
  <mergeCells count="32">
    <mergeCell ref="H4:H5"/>
    <mergeCell ref="C3:G3"/>
    <mergeCell ref="I2:K6"/>
    <mergeCell ref="N6:P6"/>
    <mergeCell ref="L12:L13"/>
    <mergeCell ref="M12:M13"/>
    <mergeCell ref="N12:N13"/>
    <mergeCell ref="O12:O13"/>
    <mergeCell ref="I10:I14"/>
    <mergeCell ref="P7:P8"/>
    <mergeCell ref="L2:P2"/>
    <mergeCell ref="L5:M5"/>
    <mergeCell ref="N5:P5"/>
    <mergeCell ref="I7:I9"/>
    <mergeCell ref="L7:L8"/>
    <mergeCell ref="M7:M8"/>
    <mergeCell ref="B2:G2"/>
    <mergeCell ref="B3:B5"/>
    <mergeCell ref="D16:E16"/>
    <mergeCell ref="D17:E17"/>
    <mergeCell ref="N7:N8"/>
    <mergeCell ref="O7:O8"/>
    <mergeCell ref="L10:L11"/>
    <mergeCell ref="M10:M11"/>
    <mergeCell ref="D15:E15"/>
    <mergeCell ref="N10:N11"/>
    <mergeCell ref="P12:P13"/>
    <mergeCell ref="D19:E19"/>
    <mergeCell ref="B14:E14"/>
    <mergeCell ref="O10:O11"/>
    <mergeCell ref="P10:P11"/>
    <mergeCell ref="D18:E1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Hoja5"/>
  <dimension ref="B2:C23"/>
  <sheetViews>
    <sheetView zoomScalePageLayoutView="0" workbookViewId="0" topLeftCell="A1">
      <selection activeCell="C8" sqref="C8"/>
    </sheetView>
  </sheetViews>
  <sheetFormatPr defaultColWidth="11.00390625" defaultRowHeight="14.25"/>
  <cols>
    <col min="3" max="3" width="23.125" style="0" customWidth="1"/>
  </cols>
  <sheetData>
    <row r="2" spans="2:3" ht="14.25">
      <c r="B2" s="11"/>
      <c r="C2" s="11"/>
    </row>
    <row r="3" spans="2:3" ht="18.75">
      <c r="B3" s="167" t="s">
        <v>109</v>
      </c>
      <c r="C3" s="168"/>
    </row>
    <row r="4" spans="2:3" ht="15">
      <c r="B4" s="165"/>
      <c r="C4" s="166"/>
    </row>
    <row r="5" spans="2:3" ht="14.25">
      <c r="B5" s="16" t="s">
        <v>40</v>
      </c>
      <c r="C5" s="13" t="s">
        <v>102</v>
      </c>
    </row>
    <row r="6" spans="2:3" ht="14.25">
      <c r="B6" s="16" t="s">
        <v>41</v>
      </c>
      <c r="C6" s="13" t="s">
        <v>102</v>
      </c>
    </row>
    <row r="7" spans="2:3" ht="14.25">
      <c r="B7" s="16" t="s">
        <v>49</v>
      </c>
      <c r="C7" s="13" t="s">
        <v>103</v>
      </c>
    </row>
    <row r="8" spans="2:3" ht="14.25">
      <c r="B8" s="17" t="s">
        <v>45</v>
      </c>
      <c r="C8" s="13" t="s">
        <v>103</v>
      </c>
    </row>
    <row r="9" spans="2:3" ht="14.25">
      <c r="B9" s="17" t="s">
        <v>42</v>
      </c>
      <c r="C9" s="12" t="s">
        <v>104</v>
      </c>
    </row>
    <row r="10" spans="2:3" ht="14.25">
      <c r="B10" s="17" t="s">
        <v>53</v>
      </c>
      <c r="C10" s="12" t="s">
        <v>37</v>
      </c>
    </row>
    <row r="11" spans="2:3" ht="14.25">
      <c r="B11" s="17" t="s">
        <v>46</v>
      </c>
      <c r="C11" s="12" t="s">
        <v>37</v>
      </c>
    </row>
    <row r="12" spans="2:3" ht="14.25">
      <c r="B12" s="17" t="s">
        <v>43</v>
      </c>
      <c r="C12" s="14" t="s">
        <v>105</v>
      </c>
    </row>
    <row r="13" spans="2:3" ht="14.25">
      <c r="B13" s="17" t="s">
        <v>44</v>
      </c>
      <c r="C13" s="14" t="s">
        <v>105</v>
      </c>
    </row>
    <row r="14" spans="2:3" ht="14.25">
      <c r="B14" s="17" t="s">
        <v>47</v>
      </c>
      <c r="C14" s="14" t="s">
        <v>105</v>
      </c>
    </row>
    <row r="15" spans="2:3" ht="14.25">
      <c r="B15" s="17" t="s">
        <v>57</v>
      </c>
      <c r="C15" s="14" t="s">
        <v>105</v>
      </c>
    </row>
    <row r="16" spans="2:3" ht="14.25">
      <c r="B16" s="17" t="s">
        <v>50</v>
      </c>
      <c r="C16" s="14" t="s">
        <v>105</v>
      </c>
    </row>
    <row r="17" spans="2:3" ht="14.25">
      <c r="B17" s="17" t="s">
        <v>54</v>
      </c>
      <c r="C17" s="14" t="s">
        <v>105</v>
      </c>
    </row>
    <row r="18" spans="2:3" ht="14.25">
      <c r="B18" s="18" t="s">
        <v>48</v>
      </c>
      <c r="C18" s="15" t="s">
        <v>106</v>
      </c>
    </row>
    <row r="19" spans="2:3" ht="14.25">
      <c r="B19" s="18" t="s">
        <v>51</v>
      </c>
      <c r="C19" s="15" t="s">
        <v>106</v>
      </c>
    </row>
    <row r="20" spans="2:3" ht="14.25">
      <c r="B20" s="18" t="s">
        <v>52</v>
      </c>
      <c r="C20" s="15" t="s">
        <v>106</v>
      </c>
    </row>
    <row r="21" spans="2:3" ht="14.25">
      <c r="B21" s="18" t="s">
        <v>55</v>
      </c>
      <c r="C21" s="15" t="s">
        <v>106</v>
      </c>
    </row>
    <row r="22" spans="2:3" ht="14.25">
      <c r="B22" s="18" t="s">
        <v>56</v>
      </c>
      <c r="C22" s="15" t="s">
        <v>106</v>
      </c>
    </row>
    <row r="23" spans="2:3" ht="14.25">
      <c r="B23" s="18" t="s">
        <v>58</v>
      </c>
      <c r="C23" s="15" t="s">
        <v>106</v>
      </c>
    </row>
  </sheetData>
  <sheetProtection password="D94C" sheet="1"/>
  <mergeCells count="2">
    <mergeCell ref="B4:C4"/>
    <mergeCell ref="B3:C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4">
    <tabColor indexed="55"/>
  </sheetPr>
  <dimension ref="A2:AP35"/>
  <sheetViews>
    <sheetView showGridLines="0" tabSelected="1" zoomScale="80" zoomScaleNormal="80" workbookViewId="0" topLeftCell="A1">
      <selection activeCell="O14" sqref="O14:O15"/>
    </sheetView>
  </sheetViews>
  <sheetFormatPr defaultColWidth="11.00390625" defaultRowHeight="14.25"/>
  <cols>
    <col min="1" max="1" width="11.625" style="51" customWidth="1"/>
    <col min="2" max="2" width="4.125" style="51" customWidth="1"/>
    <col min="3" max="3" width="20.625" style="51" customWidth="1"/>
    <col min="4" max="4" width="24.875" style="51" customWidth="1"/>
    <col min="5" max="5" width="24.625" style="51" customWidth="1"/>
    <col min="6" max="6" width="18.75390625" style="51" customWidth="1"/>
    <col min="7" max="7" width="15.875" style="51" customWidth="1"/>
    <col min="8" max="9" width="5.00390625" style="51" customWidth="1"/>
    <col min="10" max="10" width="9.25390625" style="51" bestFit="1" customWidth="1"/>
    <col min="11" max="11" width="16.50390625" style="51" customWidth="1"/>
    <col min="12" max="12" width="18.625" style="51" customWidth="1"/>
    <col min="13" max="13" width="22.75390625" style="51" customWidth="1"/>
    <col min="14" max="14" width="15.875" style="102" customWidth="1"/>
    <col min="15" max="15" width="27.75390625" style="51" customWidth="1"/>
    <col min="16" max="16" width="26.375" style="51" customWidth="1"/>
    <col min="17" max="17" width="1.875" style="52" customWidth="1"/>
    <col min="18" max="42" width="11.00390625" style="52" customWidth="1"/>
    <col min="43" max="16384" width="11.00390625" style="51" customWidth="1"/>
  </cols>
  <sheetData>
    <row r="2" spans="1:16" ht="14.25">
      <c r="A2" s="209"/>
      <c r="B2" s="210"/>
      <c r="C2" s="210"/>
      <c r="D2" s="210"/>
      <c r="E2" s="208" t="s">
        <v>121</v>
      </c>
      <c r="F2" s="208"/>
      <c r="G2" s="208"/>
      <c r="H2" s="208"/>
      <c r="I2" s="208"/>
      <c r="J2" s="208"/>
      <c r="K2" s="208"/>
      <c r="L2" s="208"/>
      <c r="M2" s="208"/>
      <c r="N2" s="208"/>
      <c r="O2" s="211" t="s">
        <v>115</v>
      </c>
      <c r="P2" s="202" t="s">
        <v>116</v>
      </c>
    </row>
    <row r="3" spans="1:16" ht="14.25">
      <c r="A3" s="210"/>
      <c r="B3" s="210"/>
      <c r="C3" s="210"/>
      <c r="D3" s="210"/>
      <c r="E3" s="208"/>
      <c r="F3" s="208"/>
      <c r="G3" s="208"/>
      <c r="H3" s="208"/>
      <c r="I3" s="208"/>
      <c r="J3" s="208"/>
      <c r="K3" s="208"/>
      <c r="L3" s="208"/>
      <c r="M3" s="208"/>
      <c r="N3" s="208"/>
      <c r="O3" s="211"/>
      <c r="P3" s="202"/>
    </row>
    <row r="4" spans="1:16" ht="14.25">
      <c r="A4" s="210"/>
      <c r="B4" s="210"/>
      <c r="C4" s="210"/>
      <c r="D4" s="210"/>
      <c r="E4" s="208"/>
      <c r="F4" s="208"/>
      <c r="G4" s="208"/>
      <c r="H4" s="208"/>
      <c r="I4" s="208"/>
      <c r="J4" s="208"/>
      <c r="K4" s="208"/>
      <c r="L4" s="208"/>
      <c r="M4" s="208"/>
      <c r="N4" s="208"/>
      <c r="O4" s="211" t="s">
        <v>118</v>
      </c>
      <c r="P4" s="202">
        <v>4</v>
      </c>
    </row>
    <row r="5" spans="1:16" ht="15" customHeight="1">
      <c r="A5" s="210"/>
      <c r="B5" s="210"/>
      <c r="C5" s="210"/>
      <c r="D5" s="210"/>
      <c r="E5" s="208"/>
      <c r="F5" s="208"/>
      <c r="G5" s="208"/>
      <c r="H5" s="208"/>
      <c r="I5" s="208"/>
      <c r="J5" s="208"/>
      <c r="K5" s="208"/>
      <c r="L5" s="208"/>
      <c r="M5" s="208"/>
      <c r="N5" s="208"/>
      <c r="O5" s="211"/>
      <c r="P5" s="202"/>
    </row>
    <row r="6" spans="1:16" ht="14.25">
      <c r="A6" s="210"/>
      <c r="B6" s="210"/>
      <c r="C6" s="210"/>
      <c r="D6" s="210"/>
      <c r="E6" s="208"/>
      <c r="F6" s="208"/>
      <c r="G6" s="208"/>
      <c r="H6" s="208"/>
      <c r="I6" s="208"/>
      <c r="J6" s="208"/>
      <c r="K6" s="208"/>
      <c r="L6" s="208"/>
      <c r="M6" s="208"/>
      <c r="N6" s="208"/>
      <c r="O6" s="211" t="s">
        <v>119</v>
      </c>
      <c r="P6" s="203">
        <v>42871</v>
      </c>
    </row>
    <row r="7" spans="1:16" ht="14.25">
      <c r="A7" s="210"/>
      <c r="B7" s="210"/>
      <c r="C7" s="210"/>
      <c r="D7" s="210"/>
      <c r="E7" s="208"/>
      <c r="F7" s="208"/>
      <c r="G7" s="208"/>
      <c r="H7" s="208"/>
      <c r="I7" s="208"/>
      <c r="J7" s="208"/>
      <c r="K7" s="208"/>
      <c r="L7" s="208"/>
      <c r="M7" s="208"/>
      <c r="N7" s="208"/>
      <c r="O7" s="211"/>
      <c r="P7" s="202"/>
    </row>
    <row r="8" spans="1:16" ht="14.25">
      <c r="A8" s="210"/>
      <c r="B8" s="210"/>
      <c r="C8" s="210"/>
      <c r="D8" s="210"/>
      <c r="E8" s="208"/>
      <c r="F8" s="208"/>
      <c r="G8" s="208"/>
      <c r="H8" s="208"/>
      <c r="I8" s="208"/>
      <c r="J8" s="208"/>
      <c r="K8" s="208"/>
      <c r="L8" s="208"/>
      <c r="M8" s="208"/>
      <c r="N8" s="208"/>
      <c r="O8" s="211" t="s">
        <v>120</v>
      </c>
      <c r="P8" s="202" t="s">
        <v>117</v>
      </c>
    </row>
    <row r="9" spans="1:16" ht="14.25">
      <c r="A9" s="210"/>
      <c r="B9" s="210"/>
      <c r="C9" s="210"/>
      <c r="D9" s="210"/>
      <c r="E9" s="208"/>
      <c r="F9" s="208"/>
      <c r="G9" s="208"/>
      <c r="H9" s="208"/>
      <c r="I9" s="208"/>
      <c r="J9" s="208"/>
      <c r="K9" s="208"/>
      <c r="L9" s="208"/>
      <c r="M9" s="208"/>
      <c r="N9" s="208"/>
      <c r="O9" s="211"/>
      <c r="P9" s="202"/>
    </row>
    <row r="10" ht="14.25">
      <c r="O10" s="201"/>
    </row>
    <row r="11" spans="3:15" ht="14.25">
      <c r="C11" s="204" t="s">
        <v>134</v>
      </c>
      <c r="D11" s="205"/>
      <c r="O11" s="201"/>
    </row>
    <row r="12" spans="1:16" ht="15" thickBot="1">
      <c r="A12" s="53"/>
      <c r="B12" s="53"/>
      <c r="C12" s="53"/>
      <c r="D12" s="53"/>
      <c r="E12" s="53"/>
      <c r="F12" s="53"/>
      <c r="G12" s="53"/>
      <c r="J12" s="53"/>
      <c r="K12" s="53"/>
      <c r="M12" s="53"/>
      <c r="N12" s="103"/>
      <c r="O12" s="53"/>
      <c r="P12" s="54"/>
    </row>
    <row r="13" spans="1:24" ht="19.5" customHeight="1" thickBot="1">
      <c r="A13" s="184" t="s">
        <v>64</v>
      </c>
      <c r="B13" s="206" t="s">
        <v>65</v>
      </c>
      <c r="C13" s="207"/>
      <c r="D13" s="207"/>
      <c r="E13" s="207"/>
      <c r="F13" s="207"/>
      <c r="G13" s="207"/>
      <c r="H13" s="186" t="s">
        <v>66</v>
      </c>
      <c r="I13" s="187"/>
      <c r="J13" s="187"/>
      <c r="K13" s="188"/>
      <c r="L13" s="194" t="s">
        <v>67</v>
      </c>
      <c r="M13" s="195"/>
      <c r="N13" s="195"/>
      <c r="O13" s="195"/>
      <c r="P13" s="196"/>
      <c r="Q13" s="55"/>
      <c r="R13" s="55"/>
      <c r="S13" s="55"/>
      <c r="T13" s="55"/>
      <c r="U13" s="55"/>
      <c r="V13" s="55"/>
      <c r="W13" s="55"/>
      <c r="X13" s="55"/>
    </row>
    <row r="14" spans="1:24" ht="36" customHeight="1" thickBot="1">
      <c r="A14" s="185"/>
      <c r="B14" s="197" t="s">
        <v>68</v>
      </c>
      <c r="C14" s="173" t="s">
        <v>69</v>
      </c>
      <c r="D14" s="173" t="s">
        <v>113</v>
      </c>
      <c r="E14" s="173" t="s">
        <v>114</v>
      </c>
      <c r="F14" s="178" t="s">
        <v>70</v>
      </c>
      <c r="G14" s="179" t="s">
        <v>112</v>
      </c>
      <c r="H14" s="190" t="s">
        <v>71</v>
      </c>
      <c r="I14" s="191"/>
      <c r="J14" s="191"/>
      <c r="K14" s="175" t="s">
        <v>72</v>
      </c>
      <c r="L14" s="199" t="s">
        <v>73</v>
      </c>
      <c r="M14" s="180" t="s">
        <v>74</v>
      </c>
      <c r="N14" s="180" t="s">
        <v>75</v>
      </c>
      <c r="O14" s="182" t="s">
        <v>76</v>
      </c>
      <c r="P14" s="175" t="s">
        <v>77</v>
      </c>
      <c r="Q14" s="56"/>
      <c r="R14" s="56"/>
      <c r="S14" s="56"/>
      <c r="T14" s="56"/>
      <c r="U14" s="57"/>
      <c r="V14" s="55"/>
      <c r="W14" s="55"/>
      <c r="X14" s="55"/>
    </row>
    <row r="15" spans="1:24" ht="39.75" customHeight="1" thickBot="1">
      <c r="A15" s="185"/>
      <c r="B15" s="198"/>
      <c r="C15" s="174"/>
      <c r="D15" s="174"/>
      <c r="E15" s="174"/>
      <c r="F15" s="179"/>
      <c r="G15" s="189"/>
      <c r="H15" s="87" t="s">
        <v>78</v>
      </c>
      <c r="I15" s="84" t="s">
        <v>79</v>
      </c>
      <c r="J15" s="91" t="s">
        <v>80</v>
      </c>
      <c r="K15" s="176"/>
      <c r="L15" s="200"/>
      <c r="M15" s="181"/>
      <c r="N15" s="181"/>
      <c r="O15" s="183"/>
      <c r="P15" s="176"/>
      <c r="Q15" s="56"/>
      <c r="R15" s="56"/>
      <c r="S15" s="56"/>
      <c r="T15" s="56"/>
      <c r="U15" s="57"/>
      <c r="V15" s="55"/>
      <c r="W15" s="55"/>
      <c r="X15" s="55"/>
    </row>
    <row r="16" spans="1:42" s="110" customFormat="1" ht="154.5" customHeight="1">
      <c r="A16" s="192" t="s">
        <v>122</v>
      </c>
      <c r="B16" s="92">
        <v>1</v>
      </c>
      <c r="C16" s="80" t="s">
        <v>147</v>
      </c>
      <c r="D16" s="80" t="s">
        <v>148</v>
      </c>
      <c r="E16" s="81" t="s">
        <v>166</v>
      </c>
      <c r="F16" s="80" t="s">
        <v>149</v>
      </c>
      <c r="G16" s="85" t="s">
        <v>128</v>
      </c>
      <c r="H16" s="88">
        <v>3</v>
      </c>
      <c r="I16" s="82">
        <v>2</v>
      </c>
      <c r="J16" s="83" t="str">
        <f aca="true" t="shared" si="0" ref="J16:J24">CONCATENATE($Q16&amp;$R16&amp;$S16&amp;$T16&amp;$U16)</f>
        <v>6M</v>
      </c>
      <c r="K16" s="107" t="str">
        <f>VLOOKUP(J16,'ZONA DE RIESGO'!$B$5:$C$23,2,FALSE)</f>
        <v>MODERADO</v>
      </c>
      <c r="L16" s="94" t="s">
        <v>150</v>
      </c>
      <c r="M16" s="95" t="s">
        <v>151</v>
      </c>
      <c r="N16" s="82" t="s">
        <v>135</v>
      </c>
      <c r="O16" s="82" t="s">
        <v>136</v>
      </c>
      <c r="P16" s="108" t="s">
        <v>181</v>
      </c>
      <c r="Q16" s="69">
        <f>IF(AND(H16=1,I16=1),'MATRIZ DE CALIFICACIÓN'!C$7,IF(AND(H16=1,I16=2),'MATRIZ DE CALIFICACIÓN'!D$7,IF(AND(H16=1,I16=3),'MATRIZ DE CALIFICACIÓN'!E$7,IF(AND(H16=1,I16=4),'MATRIZ DE CALIFICACIÓN'!F$7,IF(AND(H16=1,I16=5),'MATRIZ DE CALIFICACIÓN'!G$7,"")))))</f>
      </c>
      <c r="R16" s="69">
        <f>IF(AND(H16=2,I16=1),'MATRIZ DE CALIFICACIÓN'!C$8,IF(AND(H16=2,I16=2),'MATRIZ DE CALIFICACIÓN'!D$8,IF(AND(H16=2,I16=3),'MATRIZ DE CALIFICACIÓN'!E$8,IF(AND(H16=2,I16=4),'MATRIZ DE CALIFICACIÓN'!F$8,IF(AND(H16=2,I16=5),'MATRIZ DE CALIFICACIÓN'!G$8,"")))))</f>
      </c>
      <c r="S16" s="69" t="str">
        <f>IF(AND(H16=3,I16=1),'MATRIZ DE CALIFICACIÓN'!C$9,IF(AND(H16=3,I16=2),'MATRIZ DE CALIFICACIÓN'!D$9,IF(AND(H16=3,I16=3),'MATRIZ DE CALIFICACIÓN'!E$9,IF(AND(H16=3,I16=4),'MATRIZ DE CALIFICACIÓN'!F$9,IF(AND(H16=3,I16=5),'MATRIZ DE CALIFICACIÓN'!G$9,"")))))</f>
        <v>6M</v>
      </c>
      <c r="T16" s="69">
        <f>IF(AND(H16=4,I16=1),'MATRIZ DE CALIFICACIÓN'!C$10,IF(AND(H16=4,I16=2),'MATRIZ DE CALIFICACIÓN'!D$10,IF(AND(H16=4,I16=3),'MATRIZ DE CALIFICACIÓN'!E$10,IF(AND(H16=4,I16=4),'MATRIZ DE CALIFICACIÓN'!F$10,IF(AND(H16=4,I16=5),'MATRIZ DE CALIFICACIÓN'!G$10,"")))))</f>
      </c>
      <c r="U16" s="70">
        <f>IF(AND(H16=5,I16=1),'MATRIZ DE CALIFICACIÓN'!C$11,IF(AND(H16=5,I16=2),'MATRIZ DE CALIFICACIÓN'!D$11,IF(AND(H16=5,I16=3),'MATRIZ DE CALIFICACIÓN'!E$11,IF(AND(H16=5,I16=4),'MATRIZ DE CALIFICACIÓN'!F$11,IF(AND(H16=5,I16=5),'MATRIZ DE CALIFICACIÓN'!G$11,"")))))</f>
      </c>
      <c r="V16" s="69" t="b">
        <f>IF(AND(G16="SI"),IF(AND(H16=1),'MATRIZ DE CALIFICACIÓN'!$J$7,IF(AND(H16=2),'MATRIZ DE CALIFICACIÓN'!$J$9,"")))</f>
        <v>0</v>
      </c>
      <c r="W16" s="69" t="b">
        <f>IF(AND(G16="SI"),IF(AND(H16=3),'MATRIZ DE CALIFICACIÓN'!$J$10,IF(AND(H16=4),'MATRIZ DE CALIFICACIÓN'!$J$12,IF(AND(H16=5),'MATRIZ DE CALIFICACIÓN'!$J$14,""))))</f>
        <v>0</v>
      </c>
      <c r="X16" s="69" t="b">
        <f>IF(AND(G16="SI"),IF(AND(I16=1),'MATRIZ DE CALIFICACIÓN'!$J$7,IF(AND(I16=2),'MATRIZ DE CALIFICACIÓN'!$J$9,"")))</f>
        <v>0</v>
      </c>
      <c r="Y16" s="69" t="b">
        <f>IF(AND(G16="SI"),IF(AND(I16=3),'MATRIZ DE CALIFICACIÓN'!$J$10,IF(AND(I16=4),'MATRIZ DE CALIFICACIÓN'!$J$12,IF(AND(I16=5),'MATRIZ DE CALIFICACIÓN'!$J$14,""))))</f>
        <v>0</v>
      </c>
      <c r="Z16" s="109"/>
      <c r="AA16" s="109"/>
      <c r="AB16" s="109"/>
      <c r="AC16" s="109"/>
      <c r="AD16" s="109"/>
      <c r="AE16" s="109"/>
      <c r="AF16" s="109"/>
      <c r="AG16" s="109"/>
      <c r="AH16" s="109"/>
      <c r="AI16" s="109"/>
      <c r="AJ16" s="109"/>
      <c r="AK16" s="109"/>
      <c r="AL16" s="109"/>
      <c r="AM16" s="109"/>
      <c r="AN16" s="109"/>
      <c r="AO16" s="109"/>
      <c r="AP16" s="109"/>
    </row>
    <row r="17" spans="1:42" s="110" customFormat="1" ht="153" customHeight="1">
      <c r="A17" s="193"/>
      <c r="B17" s="93">
        <v>2</v>
      </c>
      <c r="C17" s="75" t="s">
        <v>164</v>
      </c>
      <c r="D17" s="75" t="s">
        <v>152</v>
      </c>
      <c r="E17" s="76" t="s">
        <v>194</v>
      </c>
      <c r="F17" s="76" t="s">
        <v>153</v>
      </c>
      <c r="G17" s="86" t="s">
        <v>128</v>
      </c>
      <c r="H17" s="89">
        <v>3</v>
      </c>
      <c r="I17" s="77">
        <v>3</v>
      </c>
      <c r="J17" s="68" t="str">
        <f t="shared" si="0"/>
        <v>9A</v>
      </c>
      <c r="K17" s="111" t="str">
        <f>VLOOKUP(J17,'ZONA DE RIESGO'!$B$5:$C$23,2,FALSE)</f>
        <v>ALTO</v>
      </c>
      <c r="L17" s="96" t="s">
        <v>150</v>
      </c>
      <c r="M17" s="97" t="s">
        <v>167</v>
      </c>
      <c r="N17" s="112" t="s">
        <v>135</v>
      </c>
      <c r="O17" s="77" t="s">
        <v>137</v>
      </c>
      <c r="P17" s="113" t="s">
        <v>182</v>
      </c>
      <c r="Q17" s="69">
        <f>IF(AND(H17=1,I17=1),'MATRIZ DE CALIFICACIÓN'!C$7,IF(AND(H17=1,I17=2),'MATRIZ DE CALIFICACIÓN'!D$7,IF(AND(H17=1,I17=3),'MATRIZ DE CALIFICACIÓN'!E$7,IF(AND(H17=1,I17=4),'MATRIZ DE CALIFICACIÓN'!F$7,IF(AND(H17=1,I17=5),'MATRIZ DE CALIFICACIÓN'!G$7,"")))))</f>
      </c>
      <c r="R17" s="69">
        <f>IF(AND(H17=2,I17=1),'MATRIZ DE CALIFICACIÓN'!C$8,IF(AND(H17=2,I17=2),'MATRIZ DE CALIFICACIÓN'!D$8,IF(AND(H17=2,I17=3),'MATRIZ DE CALIFICACIÓN'!E$8,IF(AND(H17=2,I17=4),'MATRIZ DE CALIFICACIÓN'!F$8,IF(AND(H17=2,I17=5),'MATRIZ DE CALIFICACIÓN'!G$8,"")))))</f>
      </c>
      <c r="S17" s="69" t="str">
        <f>IF(AND(H17=3,I17=1),'MATRIZ DE CALIFICACIÓN'!C$9,IF(AND(H17=3,I17=2),'MATRIZ DE CALIFICACIÓN'!D$9,IF(AND(H17=3,I17=3),'MATRIZ DE CALIFICACIÓN'!E$9,IF(AND(H17=3,I17=4),'MATRIZ DE CALIFICACIÓN'!F$9,IF(AND(H17=3,I17=5),'MATRIZ DE CALIFICACIÓN'!G$9,"")))))</f>
        <v>9A</v>
      </c>
      <c r="T17" s="69">
        <f>IF(AND(H17=4,I17=1),'MATRIZ DE CALIFICACIÓN'!C$10,IF(AND(H17=4,I17=2),'MATRIZ DE CALIFICACIÓN'!D$10,IF(AND(H17=4,I17=3),'MATRIZ DE CALIFICACIÓN'!E$10,IF(AND(H17=4,I17=4),'MATRIZ DE CALIFICACIÓN'!F$10,IF(AND(H17=4,I17=5),'MATRIZ DE CALIFICACIÓN'!G$10,"")))))</f>
      </c>
      <c r="U17" s="70">
        <f>IF(AND(H17=5,I17=1),'MATRIZ DE CALIFICACIÓN'!C$11,IF(AND(H17=5,I17=2),'MATRIZ DE CALIFICACIÓN'!D$11,IF(AND(H17=5,I17=3),'MATRIZ DE CALIFICACIÓN'!E$11,IF(AND(H17=5,I17=4),'MATRIZ DE CALIFICACIÓN'!F$11,IF(AND(H17=5,I17=5),'MATRIZ DE CALIFICACIÓN'!G$11,"")))))</f>
      </c>
      <c r="V17" s="69" t="b">
        <f>IF(AND(G17="SI"),IF(AND(H17=1),'MATRIZ DE CALIFICACIÓN'!$J$7,IF(AND(H17=2),'MATRIZ DE CALIFICACIÓN'!$J$9,"")))</f>
        <v>0</v>
      </c>
      <c r="W17" s="69" t="b">
        <f>IF(AND(G17="SI"),IF(AND(H17=3),'MATRIZ DE CALIFICACIÓN'!$J$10,IF(AND(H17=4),'MATRIZ DE CALIFICACIÓN'!$J$12,IF(AND(H17=5),'MATRIZ DE CALIFICACIÓN'!$J$14,""))))</f>
        <v>0</v>
      </c>
      <c r="X17" s="69" t="b">
        <f>IF(AND(G17="SI"),IF(AND(I17=1),'MATRIZ DE CALIFICACIÓN'!$J$7,IF(AND(I17=2),'MATRIZ DE CALIFICACIÓN'!$J$9,"")))</f>
        <v>0</v>
      </c>
      <c r="Y17" s="69" t="b">
        <f>IF(AND(G17="SI"),IF(AND(I17=3),'MATRIZ DE CALIFICACIÓN'!$J$10,IF(AND(I17=4),'MATRIZ DE CALIFICACIÓN'!$J$12,IF(AND(I17=5),'MATRIZ DE CALIFICACIÓN'!$J$14,""))))</f>
        <v>0</v>
      </c>
      <c r="Z17" s="109"/>
      <c r="AA17" s="109"/>
      <c r="AB17" s="109"/>
      <c r="AC17" s="109"/>
      <c r="AD17" s="109"/>
      <c r="AE17" s="109"/>
      <c r="AF17" s="109"/>
      <c r="AG17" s="109"/>
      <c r="AH17" s="109"/>
      <c r="AI17" s="109"/>
      <c r="AJ17" s="109"/>
      <c r="AK17" s="109"/>
      <c r="AL17" s="109"/>
      <c r="AM17" s="109"/>
      <c r="AN17" s="109"/>
      <c r="AO17" s="109"/>
      <c r="AP17" s="109"/>
    </row>
    <row r="18" spans="1:42" s="110" customFormat="1" ht="199.5" customHeight="1">
      <c r="A18" s="193"/>
      <c r="B18" s="93">
        <v>3</v>
      </c>
      <c r="C18" s="75" t="s">
        <v>155</v>
      </c>
      <c r="D18" s="75" t="s">
        <v>156</v>
      </c>
      <c r="E18" s="76" t="s">
        <v>157</v>
      </c>
      <c r="F18" s="76" t="s">
        <v>158</v>
      </c>
      <c r="G18" s="86" t="s">
        <v>128</v>
      </c>
      <c r="H18" s="89">
        <v>2</v>
      </c>
      <c r="I18" s="77">
        <v>3</v>
      </c>
      <c r="J18" s="68" t="str">
        <f t="shared" si="0"/>
        <v>6M</v>
      </c>
      <c r="K18" s="111" t="str">
        <f>VLOOKUP(J18,'ZONA DE RIESGO'!$B$5:$C$23,2,FALSE)</f>
        <v>MODERADO</v>
      </c>
      <c r="L18" s="96" t="s">
        <v>154</v>
      </c>
      <c r="M18" s="97" t="s">
        <v>160</v>
      </c>
      <c r="N18" s="112" t="s">
        <v>135</v>
      </c>
      <c r="O18" s="77" t="s">
        <v>139</v>
      </c>
      <c r="P18" s="113" t="s">
        <v>159</v>
      </c>
      <c r="Q18" s="69">
        <f>IF(AND(H18=1,I18=1),'MATRIZ DE CALIFICACIÓN'!C$7,IF(AND(H18=1,I18=2),'MATRIZ DE CALIFICACIÓN'!D$7,IF(AND(H18=1,I18=3),'MATRIZ DE CALIFICACIÓN'!E$7,IF(AND(H18=1,I18=4),'MATRIZ DE CALIFICACIÓN'!F$7,IF(AND(H18=1,I18=5),'MATRIZ DE CALIFICACIÓN'!G$7,"")))))</f>
      </c>
      <c r="R18" s="69" t="str">
        <f>IF(AND(H18=2,I18=1),'MATRIZ DE CALIFICACIÓN'!C$8,IF(AND(H18=2,I18=2),'MATRIZ DE CALIFICACIÓN'!D$8,IF(AND(H18=2,I18=3),'MATRIZ DE CALIFICACIÓN'!E$8,IF(AND(H18=2,I18=4),'MATRIZ DE CALIFICACIÓN'!F$8,IF(AND(H18=2,I18=5),'MATRIZ DE CALIFICACIÓN'!G$8,"")))))</f>
        <v>6M</v>
      </c>
      <c r="S18" s="69">
        <f>IF(AND(H18=3,I18=1),'MATRIZ DE CALIFICACIÓN'!C$9,IF(AND(H18=3,I18=2),'MATRIZ DE CALIFICACIÓN'!D$9,IF(AND(H18=3,I18=3),'MATRIZ DE CALIFICACIÓN'!E$9,IF(AND(H18=3,I18=4),'MATRIZ DE CALIFICACIÓN'!F$9,IF(AND(H18=3,I18=5),'MATRIZ DE CALIFICACIÓN'!G$9,"")))))</f>
      </c>
      <c r="T18" s="69">
        <f>IF(AND(H18=4,I18=1),'MATRIZ DE CALIFICACIÓN'!C$10,IF(AND(H18=4,I18=2),'MATRIZ DE CALIFICACIÓN'!D$10,IF(AND(H18=4,I18=3),'MATRIZ DE CALIFICACIÓN'!E$10,IF(AND(H18=4,I18=4),'MATRIZ DE CALIFICACIÓN'!F$10,IF(AND(H18=4,I18=5),'MATRIZ DE CALIFICACIÓN'!G$10,"")))))</f>
      </c>
      <c r="U18" s="70">
        <f>IF(AND(H18=5,I18=1),'MATRIZ DE CALIFICACIÓN'!C$11,IF(AND(H18=5,I18=2),'MATRIZ DE CALIFICACIÓN'!D$11,IF(AND(H18=5,I18=3),'MATRIZ DE CALIFICACIÓN'!E$11,IF(AND(H18=5,I18=4),'MATRIZ DE CALIFICACIÓN'!F$11,IF(AND(H18=5,I18=5),'MATRIZ DE CALIFICACIÓN'!G$11,"")))))</f>
      </c>
      <c r="V18" s="69" t="b">
        <f>IF(AND(G18="SI"),IF(AND(H18=1),'MATRIZ DE CALIFICACIÓN'!$J$7,IF(AND(H18=2),'MATRIZ DE CALIFICACIÓN'!$J$9,"")))</f>
        <v>0</v>
      </c>
      <c r="W18" s="69" t="b">
        <f>IF(AND(G18="SI"),IF(AND(H18=3),'MATRIZ DE CALIFICACIÓN'!$J$10,IF(AND(H18=4),'MATRIZ DE CALIFICACIÓN'!$J$12,IF(AND(H18=5),'MATRIZ DE CALIFICACIÓN'!$J$14,""))))</f>
        <v>0</v>
      </c>
      <c r="X18" s="69" t="b">
        <f>IF(AND(G18="SI"),IF(AND(I18=1),'MATRIZ DE CALIFICACIÓN'!$J$7,IF(AND(I18=2),'MATRIZ DE CALIFICACIÓN'!$J$9,"")))</f>
        <v>0</v>
      </c>
      <c r="Y18" s="69" t="b">
        <f>IF(AND(G18="SI"),IF(AND(I18=3),'MATRIZ DE CALIFICACIÓN'!$J$10,IF(AND(I18=4),'MATRIZ DE CALIFICACIÓN'!$J$12,IF(AND(I18=5),'MATRIZ DE CALIFICACIÓN'!$J$14,""))))</f>
        <v>0</v>
      </c>
      <c r="Z18" s="109"/>
      <c r="AA18" s="109"/>
      <c r="AB18" s="109"/>
      <c r="AC18" s="109"/>
      <c r="AD18" s="109"/>
      <c r="AE18" s="109"/>
      <c r="AF18" s="109"/>
      <c r="AG18" s="109"/>
      <c r="AH18" s="109"/>
      <c r="AI18" s="109"/>
      <c r="AJ18" s="109"/>
      <c r="AK18" s="109"/>
      <c r="AL18" s="109"/>
      <c r="AM18" s="109"/>
      <c r="AN18" s="109"/>
      <c r="AO18" s="109"/>
      <c r="AP18" s="109"/>
    </row>
    <row r="19" spans="1:42" s="110" customFormat="1" ht="153" customHeight="1">
      <c r="A19" s="193"/>
      <c r="B19" s="93" t="s">
        <v>161</v>
      </c>
      <c r="C19" s="75" t="s">
        <v>171</v>
      </c>
      <c r="D19" s="114" t="s">
        <v>165</v>
      </c>
      <c r="E19" s="75" t="s">
        <v>169</v>
      </c>
      <c r="F19" s="75" t="s">
        <v>168</v>
      </c>
      <c r="G19" s="86" t="s">
        <v>193</v>
      </c>
      <c r="H19" s="115">
        <v>3</v>
      </c>
      <c r="I19" s="116">
        <v>3</v>
      </c>
      <c r="J19" s="68" t="str">
        <f t="shared" si="0"/>
        <v>9A</v>
      </c>
      <c r="K19" s="111" t="str">
        <f>VLOOKUP(J19,'ZONA DE RIESGO'!$B$5:$C$23,2,FALSE)</f>
        <v>ALTO</v>
      </c>
      <c r="L19" s="96" t="s">
        <v>150</v>
      </c>
      <c r="M19" s="97" t="s">
        <v>170</v>
      </c>
      <c r="N19" s="104" t="s">
        <v>135</v>
      </c>
      <c r="O19" s="77" t="s">
        <v>139</v>
      </c>
      <c r="P19" s="101" t="s">
        <v>180</v>
      </c>
      <c r="Q19" s="69"/>
      <c r="R19" s="69">
        <f>IF(AND(H19=2,I19=1),'MATRIZ DE CALIFICACIÓN'!C$8,IF(AND(H19=2,I19=2),'MATRIZ DE CALIFICACIÓN'!D$8,IF(AND(H19=2,I19=3),'MATRIZ DE CALIFICACIÓN'!E$8,IF(AND(H19=2,I19=4),'MATRIZ DE CALIFICACIÓN'!F$8,IF(AND(H19=2,I19=5),'MATRIZ DE CALIFICACIÓN'!G$8,"")))))</f>
      </c>
      <c r="S19" s="69" t="str">
        <f>IF(AND(H19=3,I19=1),'MATRIZ DE CALIFICACIÓN'!C$9,IF(AND(H19=3,I19=2),'MATRIZ DE CALIFICACIÓN'!D$9,IF(AND(H19=3,I19=3),'MATRIZ DE CALIFICACIÓN'!E$9,IF(AND(H19=3,I19=4),'MATRIZ DE CALIFICACIÓN'!F$9,IF(AND(H19=3,I19=5),'MATRIZ DE CALIFICACIÓN'!G$9,"")))))</f>
        <v>9A</v>
      </c>
      <c r="T19" s="69">
        <f>IF(AND(H19=4,I19=1),'MATRIZ DE CALIFICACIÓN'!C$10,IF(AND(H19=4,I19=2),'MATRIZ DE CALIFICACIÓN'!D$10,IF(AND(H19=4,I19=3),'MATRIZ DE CALIFICACIÓN'!E$10,IF(AND(H19=4,I19=4),'MATRIZ DE CALIFICACIÓN'!F$10,IF(AND(H19=4,I19=5),'MATRIZ DE CALIFICACIÓN'!G$10,"")))))</f>
      </c>
      <c r="U19" s="70">
        <f>IF(AND(H19=5,I19=1),'MATRIZ DE CALIFICACIÓN'!C$11,IF(AND(H19=5,I19=2),'MATRIZ DE CALIFICACIÓN'!D$11,IF(AND(H19=5,I19=3),'MATRIZ DE CALIFICACIÓN'!E$11,IF(AND(H19=5,I19=4),'MATRIZ DE CALIFICACIÓN'!F$11,IF(AND(H19=5,I19=5),'MATRIZ DE CALIFICACIÓN'!G$11,"")))))</f>
      </c>
      <c r="V19" s="69">
        <f>IF(AND(G19="SI"),IF(AND(H19=1),'MATRIZ DE CALIFICACIÓN'!$J$7,IF(AND(H19=2),'MATRIZ DE CALIFICACIÓN'!$J$9,"")))</f>
      </c>
      <c r="W19" s="69">
        <f>IF(AND(G19="SI"),IF(AND(H19=3),'MATRIZ DE CALIFICACIÓN'!$J$10,IF(AND(H19=4),'MATRIZ DE CALIFICACIÓN'!$J$12,IF(AND(H19=5),'MATRIZ DE CALIFICACIÓN'!$J$14,""))))</f>
        <v>3</v>
      </c>
      <c r="X19" s="69">
        <f>IF(AND(G19="SI"),IF(AND(I19=1),'MATRIZ DE CALIFICACIÓN'!$J$7,IF(AND(I19=2),'MATRIZ DE CALIFICACIÓN'!$J$9,"")))</f>
      </c>
      <c r="Y19" s="69">
        <f>IF(AND(G19="SI"),IF(AND(I19=3),'MATRIZ DE CALIFICACIÓN'!$J$10,IF(AND(I19=4),'MATRIZ DE CALIFICACIÓN'!$J$12,IF(AND(I19=5),'MATRIZ DE CALIFICACIÓN'!$J$14,""))))</f>
        <v>3</v>
      </c>
      <c r="Z19" s="109"/>
      <c r="AA19" s="109"/>
      <c r="AB19" s="109"/>
      <c r="AC19" s="109"/>
      <c r="AD19" s="109"/>
      <c r="AE19" s="109"/>
      <c r="AF19" s="109"/>
      <c r="AG19" s="109"/>
      <c r="AH19" s="109"/>
      <c r="AI19" s="109"/>
      <c r="AJ19" s="109"/>
      <c r="AK19" s="109"/>
      <c r="AL19" s="109"/>
      <c r="AM19" s="109"/>
      <c r="AN19" s="109"/>
      <c r="AO19" s="109"/>
      <c r="AP19" s="109"/>
    </row>
    <row r="20" spans="1:42" s="110" customFormat="1" ht="110.25" customHeight="1">
      <c r="A20" s="193"/>
      <c r="B20" s="93">
        <v>5</v>
      </c>
      <c r="C20" s="75" t="s">
        <v>173</v>
      </c>
      <c r="D20" s="75" t="s">
        <v>172</v>
      </c>
      <c r="E20" s="75" t="s">
        <v>174</v>
      </c>
      <c r="F20" s="75" t="s">
        <v>175</v>
      </c>
      <c r="G20" s="86" t="s">
        <v>128</v>
      </c>
      <c r="H20" s="89">
        <v>3</v>
      </c>
      <c r="I20" s="77">
        <v>4</v>
      </c>
      <c r="J20" s="68" t="str">
        <f t="shared" si="0"/>
        <v>12E</v>
      </c>
      <c r="K20" s="111" t="str">
        <f>VLOOKUP(J20,'ZONA DE RIESGO'!$B$5:$C$23,2,FALSE)</f>
        <v>EXTREMO</v>
      </c>
      <c r="L20" s="96" t="s">
        <v>154</v>
      </c>
      <c r="M20" s="117" t="s">
        <v>176</v>
      </c>
      <c r="N20" s="106" t="s">
        <v>143</v>
      </c>
      <c r="O20" s="99" t="s">
        <v>177</v>
      </c>
      <c r="P20" s="98" t="s">
        <v>179</v>
      </c>
      <c r="Q20" s="69"/>
      <c r="R20" s="69">
        <f>IF(AND(H20=2,I20=1),'MATRIZ DE CALIFICACIÓN'!C$8,IF(AND(H20=2,I20=2),'MATRIZ DE CALIFICACIÓN'!D$8,IF(AND(H20=2,I20=3),'MATRIZ DE CALIFICACIÓN'!E$8,IF(AND(H20=2,I20=4),'MATRIZ DE CALIFICACIÓN'!F$8,IF(AND(H20=2,I20=5),'MATRIZ DE CALIFICACIÓN'!G$8,"")))))</f>
      </c>
      <c r="S20" s="69" t="str">
        <f>IF(AND(H20=3,I20=1),'MATRIZ DE CALIFICACIÓN'!C$9,IF(AND(H20=3,I20=2),'MATRIZ DE CALIFICACIÓN'!D$9,IF(AND(H20=3,I20=3),'MATRIZ DE CALIFICACIÓN'!E$9,IF(AND(H20=3,I20=4),'MATRIZ DE CALIFICACIÓN'!F$9,IF(AND(H20=3,I20=5),'MATRIZ DE CALIFICACIÓN'!G$9,"")))))</f>
        <v>12E</v>
      </c>
      <c r="T20" s="69">
        <f>IF(AND(H20=4,I20=1),'MATRIZ DE CALIFICACIÓN'!C$10,IF(AND(H20=4,I20=2),'MATRIZ DE CALIFICACIÓN'!D$10,IF(AND(H20=4,I20=3),'MATRIZ DE CALIFICACIÓN'!E$10,IF(AND(H20=4,I20=4),'MATRIZ DE CALIFICACIÓN'!F$10,IF(AND(H20=4,I20=5),'MATRIZ DE CALIFICACIÓN'!G$10,"")))))</f>
      </c>
      <c r="U20" s="70">
        <f>IF(AND(H20=5,I20=1),'MATRIZ DE CALIFICACIÓN'!C$11,IF(AND(H20=5,I20=2),'MATRIZ DE CALIFICACIÓN'!D$11,IF(AND(H20=5,I20=3),'MATRIZ DE CALIFICACIÓN'!E$11,IF(AND(H20=5,I20=4),'MATRIZ DE CALIFICACIÓN'!F$11,IF(AND(H20=5,I20=5),'MATRIZ DE CALIFICACIÓN'!G$11,"")))))</f>
      </c>
      <c r="V20" s="69" t="b">
        <f>IF(AND(G20="SI"),IF(AND(H20=1),'MATRIZ DE CALIFICACIÓN'!$J$7,IF(AND(H20=2),'MATRIZ DE CALIFICACIÓN'!$J$9,"")))</f>
        <v>0</v>
      </c>
      <c r="W20" s="69" t="b">
        <f>IF(AND(G20="SI"),IF(AND(H20=3),'MATRIZ DE CALIFICACIÓN'!$J$10,IF(AND(H20=4),'MATRIZ DE CALIFICACIÓN'!$J$12,IF(AND(H20=5),'MATRIZ DE CALIFICACIÓN'!$J$14,""))))</f>
        <v>0</v>
      </c>
      <c r="X20" s="69" t="b">
        <f>IF(AND(G20="SI"),IF(AND(I20=1),'MATRIZ DE CALIFICACIÓN'!$J$7,IF(AND(I20=2),'MATRIZ DE CALIFICACIÓN'!$J$9,"")))</f>
        <v>0</v>
      </c>
      <c r="Y20" s="69" t="b">
        <f>IF(AND(G20="SI"),IF(AND(I20=3),'MATRIZ DE CALIFICACIÓN'!$J$10,IF(AND(I20=4),'MATRIZ DE CALIFICACIÓN'!$J$12,IF(AND(I20=5),'MATRIZ DE CALIFICACIÓN'!$J$14,""))))</f>
        <v>0</v>
      </c>
      <c r="Z20" s="109"/>
      <c r="AA20" s="109"/>
      <c r="AB20" s="109"/>
      <c r="AC20" s="109"/>
      <c r="AD20" s="109"/>
      <c r="AE20" s="109"/>
      <c r="AF20" s="109"/>
      <c r="AG20" s="109"/>
      <c r="AH20" s="109"/>
      <c r="AI20" s="109"/>
      <c r="AJ20" s="109"/>
      <c r="AK20" s="109"/>
      <c r="AL20" s="109"/>
      <c r="AM20" s="109"/>
      <c r="AN20" s="109"/>
      <c r="AO20" s="109"/>
      <c r="AP20" s="109"/>
    </row>
    <row r="21" spans="1:25" ht="144.75" customHeight="1">
      <c r="A21" s="193"/>
      <c r="B21" s="93">
        <v>6</v>
      </c>
      <c r="C21" s="76" t="s">
        <v>123</v>
      </c>
      <c r="D21" s="76" t="s">
        <v>124</v>
      </c>
      <c r="E21" s="76" t="s">
        <v>162</v>
      </c>
      <c r="F21" s="75" t="s">
        <v>125</v>
      </c>
      <c r="G21" s="86" t="s">
        <v>128</v>
      </c>
      <c r="H21" s="89">
        <v>2</v>
      </c>
      <c r="I21" s="77">
        <v>3</v>
      </c>
      <c r="J21" s="68" t="str">
        <f t="shared" si="0"/>
        <v>6M</v>
      </c>
      <c r="K21" s="90" t="str">
        <f>VLOOKUP(J21,'ZONA DE RIESGO'!$B$5:$C$23,2,FALSE)</f>
        <v>MODERADO</v>
      </c>
      <c r="L21" s="96" t="s">
        <v>150</v>
      </c>
      <c r="M21" s="97" t="s">
        <v>163</v>
      </c>
      <c r="N21" s="77" t="s">
        <v>138</v>
      </c>
      <c r="O21" s="79" t="s">
        <v>139</v>
      </c>
      <c r="P21" s="98" t="s">
        <v>178</v>
      </c>
      <c r="Q21" s="69">
        <f>IF(AND(H21=1,I21=1),'MATRIZ DE CALIFICACIÓN'!C$7,IF(AND(H21=1,I21=2),'MATRIZ DE CALIFICACIÓN'!D$7,IF(AND(H21=1,I21=3),'MATRIZ DE CALIFICACIÓN'!E$7,IF(AND(H21=1,I21=4),'MATRIZ DE CALIFICACIÓN'!F$7,IF(AND(H21=1,I21=5),'MATRIZ DE CALIFICACIÓN'!G$7,"")))))</f>
      </c>
      <c r="R21" s="69" t="str">
        <f>IF(AND(H21=2,I21=1),'MATRIZ DE CALIFICACIÓN'!C$8,IF(AND(H21=2,I21=2),'MATRIZ DE CALIFICACIÓN'!D$8,IF(AND(H21=2,I21=3),'MATRIZ DE CALIFICACIÓN'!E$8,IF(AND(H21=2,I21=4),'MATRIZ DE CALIFICACIÓN'!F$8,IF(AND(H21=2,I21=5),'MATRIZ DE CALIFICACIÓN'!G$8,"")))))</f>
        <v>6M</v>
      </c>
      <c r="S21" s="69">
        <f>IF(AND(H21=3,I21=1),'MATRIZ DE CALIFICACIÓN'!C$9,IF(AND(H21=3,I21=2),'MATRIZ DE CALIFICACIÓN'!D$9,IF(AND(H21=3,I21=3),'MATRIZ DE CALIFICACIÓN'!E$9,IF(AND(H21=3,I21=4),'MATRIZ DE CALIFICACIÓN'!F$9,IF(AND(H21=3,I21=5),'MATRIZ DE CALIFICACIÓN'!G$9,"")))))</f>
      </c>
      <c r="T21" s="69">
        <f>IF(AND(H21=4,I21=1),'MATRIZ DE CALIFICACIÓN'!C$10,IF(AND(H21=4,I21=2),'MATRIZ DE CALIFICACIÓN'!D$10,IF(AND(H21=4,I21=3),'MATRIZ DE CALIFICACIÓN'!E$10,IF(AND(H21=4,I21=4),'MATRIZ DE CALIFICACIÓN'!F$10,IF(AND(H21=4,I21=5),'MATRIZ DE CALIFICACIÓN'!G$10,"")))))</f>
      </c>
      <c r="U21" s="70">
        <f>IF(AND(H21=5,I21=1),'MATRIZ DE CALIFICACIÓN'!C$11,IF(AND(H21=5,I21=2),'MATRIZ DE CALIFICACIÓN'!D$11,IF(AND(H21=5,I21=3),'MATRIZ DE CALIFICACIÓN'!E$11,IF(AND(H21=5,I21=4),'MATRIZ DE CALIFICACIÓN'!F$11,IF(AND(H21=5,I21=5),'MATRIZ DE CALIFICACIÓN'!G$11,"")))))</f>
      </c>
      <c r="V21" s="69" t="b">
        <f>IF(AND(G21="SI"),IF(AND(H21=1),'MATRIZ DE CALIFICACIÓN'!$J$7,IF(AND(H21=2),'MATRIZ DE CALIFICACIÓN'!$J$9,"")))</f>
        <v>0</v>
      </c>
      <c r="W21" s="69" t="b">
        <f>IF(AND(G21="SI"),IF(AND(H21=3),'MATRIZ DE CALIFICACIÓN'!$J$10,IF(AND(H21=4),'MATRIZ DE CALIFICACIÓN'!$J$12,IF(AND(H21=5),'MATRIZ DE CALIFICACIÓN'!$J$14,""))))</f>
        <v>0</v>
      </c>
      <c r="X21" s="69" t="b">
        <f>IF(AND(G21="SI"),IF(AND(I21=1),'MATRIZ DE CALIFICACIÓN'!$J$7,IF(AND(I21=2),'MATRIZ DE CALIFICACIÓN'!$J$9,"")))</f>
        <v>0</v>
      </c>
      <c r="Y21" s="69" t="b">
        <f>IF(AND(G21="SI"),IF(AND(I21=3),'MATRIZ DE CALIFICACIÓN'!$J$10,IF(AND(I21=4),'MATRIZ DE CALIFICACIÓN'!$J$12,IF(AND(I21=5),'MATRIZ DE CALIFICACIÓN'!$J$14,""))))</f>
        <v>0</v>
      </c>
    </row>
    <row r="22" spans="1:25" ht="192" customHeight="1">
      <c r="A22" s="193"/>
      <c r="B22" s="93">
        <v>7</v>
      </c>
      <c r="C22" s="78" t="s">
        <v>129</v>
      </c>
      <c r="D22" s="78" t="s">
        <v>130</v>
      </c>
      <c r="E22" s="78" t="s">
        <v>131</v>
      </c>
      <c r="F22" s="78" t="s">
        <v>132</v>
      </c>
      <c r="G22" s="86" t="s">
        <v>128</v>
      </c>
      <c r="H22" s="89">
        <v>1</v>
      </c>
      <c r="I22" s="77">
        <v>3</v>
      </c>
      <c r="J22" s="68" t="str">
        <f t="shared" si="0"/>
        <v>3M</v>
      </c>
      <c r="K22" s="90" t="str">
        <f>VLOOKUP(J22,'ZONA DE RIESGO'!$B$5:$C$23,2,FALSE)</f>
        <v> MODERADO</v>
      </c>
      <c r="L22" s="96" t="s">
        <v>150</v>
      </c>
      <c r="M22" s="97" t="s">
        <v>141</v>
      </c>
      <c r="N22" s="77" t="s">
        <v>138</v>
      </c>
      <c r="O22" s="99" t="s">
        <v>142</v>
      </c>
      <c r="P22" s="98" t="s">
        <v>183</v>
      </c>
      <c r="Q22" s="69" t="str">
        <f>IF(AND(H22=1,I22=1),'MATRIZ DE CALIFICACIÓN'!C$7,IF(AND(H22=1,I22=2),'MATRIZ DE CALIFICACIÓN'!D$7,IF(AND(H22=1,I22=3),'MATRIZ DE CALIFICACIÓN'!E$7,IF(AND(H22=1,I22=4),'MATRIZ DE CALIFICACIÓN'!F$7,IF(AND(H22=1,I22=5),'MATRIZ DE CALIFICACIÓN'!G$7,"")))))</f>
        <v>3M</v>
      </c>
      <c r="R22" s="69">
        <f>IF(AND(H22=2,I22=1),'MATRIZ DE CALIFICACIÓN'!C$8,IF(AND(H22=2,I22=2),'MATRIZ DE CALIFICACIÓN'!D$8,IF(AND(H22=2,I22=3),'MATRIZ DE CALIFICACIÓN'!E$8,IF(AND(H22=2,I22=4),'MATRIZ DE CALIFICACIÓN'!F$8,IF(AND(H22=2,I22=5),'MATRIZ DE CALIFICACIÓN'!G$8,"")))))</f>
      </c>
      <c r="S22" s="69">
        <f>IF(AND(H22=3,I22=1),'MATRIZ DE CALIFICACIÓN'!C$9,IF(AND(H22=3,I22=2),'MATRIZ DE CALIFICACIÓN'!D$9,IF(AND(H22=3,I22=3),'MATRIZ DE CALIFICACIÓN'!E$9,IF(AND(H22=3,I22=4),'MATRIZ DE CALIFICACIÓN'!F$9,IF(AND(H22=3,I22=5),'MATRIZ DE CALIFICACIÓN'!G$9,"")))))</f>
      </c>
      <c r="T22" s="69">
        <f>IF(AND(H22=4,I22=1),'MATRIZ DE CALIFICACIÓN'!C$10,IF(AND(H22=4,I22=2),'MATRIZ DE CALIFICACIÓN'!D$10,IF(AND(H22=4,I22=3),'MATRIZ DE CALIFICACIÓN'!E$10,IF(AND(H22=4,I22=4),'MATRIZ DE CALIFICACIÓN'!F$10,IF(AND(H22=4,I22=5),'MATRIZ DE CALIFICACIÓN'!G$10,"")))))</f>
      </c>
      <c r="U22" s="70">
        <f>IF(AND(H22=5,I22=1),'MATRIZ DE CALIFICACIÓN'!C$11,IF(AND(H22=5,I22=2),'MATRIZ DE CALIFICACIÓN'!D$11,IF(AND(H22=5,I22=3),'MATRIZ DE CALIFICACIÓN'!E$11,IF(AND(H22=5,I22=4),'MATRIZ DE CALIFICACIÓN'!F$11,IF(AND(H22=5,I22=5),'MATRIZ DE CALIFICACIÓN'!G$11,"")))))</f>
      </c>
      <c r="V22" s="69" t="b">
        <f>IF(AND(G22="SI"),IF(AND(H22=1),'MATRIZ DE CALIFICACIÓN'!$J$7,IF(AND(H22=2),'MATRIZ DE CALIFICACIÓN'!$J$9,"")))</f>
        <v>0</v>
      </c>
      <c r="W22" s="69" t="b">
        <f>IF(AND(G22="SI"),IF(AND(H22=3),'MATRIZ DE CALIFICACIÓN'!$J$10,IF(AND(H22=4),'MATRIZ DE CALIFICACIÓN'!$J$12,IF(AND(H22=5),'MATRIZ DE CALIFICACIÓN'!$J$14,""))))</f>
        <v>0</v>
      </c>
      <c r="X22" s="69" t="b">
        <f>IF(AND(G22="SI"),IF(AND(I22=1),'MATRIZ DE CALIFICACIÓN'!$J$7,IF(AND(I22=2),'MATRIZ DE CALIFICACIÓN'!$J$9,"")))</f>
        <v>0</v>
      </c>
      <c r="Y22" s="69" t="b">
        <f>IF(AND(G22="SI"),IF(AND(I22=3),'MATRIZ DE CALIFICACIÓN'!$J$10,IF(AND(I22=4),'MATRIZ DE CALIFICACIÓN'!$J$12,IF(AND(I22=5),'MATRIZ DE CALIFICACIÓN'!$J$14,""))))</f>
        <v>0</v>
      </c>
    </row>
    <row r="23" spans="1:25" ht="288" customHeight="1">
      <c r="A23" s="193"/>
      <c r="B23" s="93">
        <v>8</v>
      </c>
      <c r="C23" s="78" t="s">
        <v>126</v>
      </c>
      <c r="D23" s="78" t="s">
        <v>190</v>
      </c>
      <c r="E23" s="78" t="s">
        <v>195</v>
      </c>
      <c r="F23" s="78" t="s">
        <v>127</v>
      </c>
      <c r="G23" s="86" t="s">
        <v>128</v>
      </c>
      <c r="H23" s="89">
        <v>2</v>
      </c>
      <c r="I23" s="77">
        <v>3</v>
      </c>
      <c r="J23" s="68" t="str">
        <f t="shared" si="0"/>
        <v>6M</v>
      </c>
      <c r="K23" s="90" t="str">
        <f>VLOOKUP(J23,'ZONA DE RIESGO'!$B$5:$C$23,2,FALSE)</f>
        <v>MODERADO</v>
      </c>
      <c r="L23" s="96" t="s">
        <v>150</v>
      </c>
      <c r="M23" s="97" t="s">
        <v>192</v>
      </c>
      <c r="N23" s="77" t="s">
        <v>138</v>
      </c>
      <c r="O23" s="99" t="s">
        <v>140</v>
      </c>
      <c r="P23" s="98" t="s">
        <v>191</v>
      </c>
      <c r="Q23" s="69">
        <f>IF(AND(H23=1,I23=1),'MATRIZ DE CALIFICACIÓN'!C$7,IF(AND(H23=1,I23=2),'MATRIZ DE CALIFICACIÓN'!D$7,IF(AND(H23=1,I23=3),'MATRIZ DE CALIFICACIÓN'!E$7,IF(AND(H23=1,I23=4),'MATRIZ DE CALIFICACIÓN'!F$7,IF(AND(H23=1,I23=5),'MATRIZ DE CALIFICACIÓN'!G$7,"")))))</f>
      </c>
      <c r="R23" s="69" t="str">
        <f>IF(AND(H23=2,I23=1),'MATRIZ DE CALIFICACIÓN'!C$8,IF(AND(H23=2,I23=2),'MATRIZ DE CALIFICACIÓN'!D$8,IF(AND(H23=2,I23=3),'MATRIZ DE CALIFICACIÓN'!E$8,IF(AND(H23=2,I23=4),'MATRIZ DE CALIFICACIÓN'!F$8,IF(AND(H23=2,I23=5),'MATRIZ DE CALIFICACIÓN'!G$8,"")))))</f>
        <v>6M</v>
      </c>
      <c r="S23" s="69">
        <f>IF(AND(H23=3,I23=1),'MATRIZ DE CALIFICACIÓN'!C$9,IF(AND(H23=3,I23=2),'MATRIZ DE CALIFICACIÓN'!D$9,IF(AND(H23=3,I23=3),'MATRIZ DE CALIFICACIÓN'!E$9,IF(AND(H23=3,I23=4),'MATRIZ DE CALIFICACIÓN'!F$9,IF(AND(H23=3,I23=5),'MATRIZ DE CALIFICACIÓN'!G$9,"")))))</f>
      </c>
      <c r="T23" s="69">
        <f>IF(AND(H23=4,I23=1),'MATRIZ DE CALIFICACIÓN'!C$10,IF(AND(H23=4,I23=2),'MATRIZ DE CALIFICACIÓN'!D$10,IF(AND(H23=4,I23=3),'MATRIZ DE CALIFICACIÓN'!E$10,IF(AND(H23=4,I23=4),'MATRIZ DE CALIFICACIÓN'!F$10,IF(AND(H23=4,I23=5),'MATRIZ DE CALIFICACIÓN'!G$10,"")))))</f>
      </c>
      <c r="U23" s="70">
        <f>IF(AND(H23=5,I23=1),'MATRIZ DE CALIFICACIÓN'!C$11,IF(AND(H23=5,I23=2),'MATRIZ DE CALIFICACIÓN'!D$11,IF(AND(H23=5,I23=3),'MATRIZ DE CALIFICACIÓN'!E$11,IF(AND(H23=5,I23=4),'MATRIZ DE CALIFICACIÓN'!F$11,IF(AND(H23=5,I23=5),'MATRIZ DE CALIFICACIÓN'!G$11,"")))))</f>
      </c>
      <c r="V23" s="69" t="b">
        <f>IF(AND(G23="SI"),IF(AND(H23=1),'MATRIZ DE CALIFICACIÓN'!$J$7,IF(AND(H23=2),'MATRIZ DE CALIFICACIÓN'!$J$9,"")))</f>
        <v>0</v>
      </c>
      <c r="W23" s="69" t="b">
        <f>IF(AND(G23="SI"),IF(AND(H23=3),'MATRIZ DE CALIFICACIÓN'!$J$10,IF(AND(H23=4),'MATRIZ DE CALIFICACIÓN'!$J$12,IF(AND(H23=5),'MATRIZ DE CALIFICACIÓN'!$J$14,""))))</f>
        <v>0</v>
      </c>
      <c r="X23" s="69" t="b">
        <f>IF(AND(G23="SI"),IF(AND(I23=1),'MATRIZ DE CALIFICACIÓN'!$J$7,IF(AND(I23=2),'MATRIZ DE CALIFICACIÓN'!$J$9,"")))</f>
        <v>0</v>
      </c>
      <c r="Y23" s="69" t="b">
        <f>IF(AND(G23="SI"),IF(AND(I23=3),'MATRIZ DE CALIFICACIÓN'!$J$10,IF(AND(I23=4),'MATRIZ DE CALIFICACIÓN'!$J$12,IF(AND(I23=5),'MATRIZ DE CALIFICACIÓN'!$J$14,""))))</f>
        <v>0</v>
      </c>
    </row>
    <row r="24" spans="1:25" ht="170.25" customHeight="1" thickBot="1">
      <c r="A24" s="193"/>
      <c r="B24" s="93">
        <v>9</v>
      </c>
      <c r="C24" s="78" t="s">
        <v>133</v>
      </c>
      <c r="D24" s="78" t="s">
        <v>184</v>
      </c>
      <c r="E24" s="78" t="s">
        <v>185</v>
      </c>
      <c r="F24" s="118" t="s">
        <v>186</v>
      </c>
      <c r="G24" s="86" t="s">
        <v>193</v>
      </c>
      <c r="H24" s="89">
        <v>4</v>
      </c>
      <c r="I24" s="77">
        <v>3</v>
      </c>
      <c r="J24" s="68" t="str">
        <f t="shared" si="0"/>
        <v>12A</v>
      </c>
      <c r="K24" s="90" t="str">
        <f>VLOOKUP(J24,'ZONA DE RIESGO'!$B$5:$C$23,2,FALSE)</f>
        <v>ALTO</v>
      </c>
      <c r="L24" s="96" t="s">
        <v>150</v>
      </c>
      <c r="M24" s="97" t="s">
        <v>188</v>
      </c>
      <c r="N24" s="105" t="s">
        <v>135</v>
      </c>
      <c r="O24" s="100" t="s">
        <v>187</v>
      </c>
      <c r="P24" s="101" t="s">
        <v>189</v>
      </c>
      <c r="Q24" s="69">
        <f>IF(AND(H24=1,I24=1),'MATRIZ DE CALIFICACIÓN'!C$7,IF(AND(H24=1,I24=2),'MATRIZ DE CALIFICACIÓN'!D$7,IF(AND(H24=1,I24=3),'MATRIZ DE CALIFICACIÓN'!E$7,IF(AND(H24=1,I24=4),'MATRIZ DE CALIFICACIÓN'!F$7,IF(AND(H24=1,I24=5),'MATRIZ DE CALIFICACIÓN'!G$7,"")))))</f>
      </c>
      <c r="R24" s="69">
        <f>IF(AND(H24=2,I24=1),'MATRIZ DE CALIFICACIÓN'!C$8,IF(AND(H24=2,I24=2),'MATRIZ DE CALIFICACIÓN'!D$8,IF(AND(H24=2,I24=3),'MATRIZ DE CALIFICACIÓN'!E$8,IF(AND(H24=2,I24=4),'MATRIZ DE CALIFICACIÓN'!F$8,IF(AND(H24=2,I24=5),'MATRIZ DE CALIFICACIÓN'!G$8,"")))))</f>
      </c>
      <c r="S24" s="69">
        <f>IF(AND(H24=3,I24=1),'MATRIZ DE CALIFICACIÓN'!C$9,IF(AND(H24=3,I24=2),'MATRIZ DE CALIFICACIÓN'!D$9,IF(AND(H24=3,I24=3),'MATRIZ DE CALIFICACIÓN'!E$9,IF(AND(H24=3,I24=4),'MATRIZ DE CALIFICACIÓN'!F$9,IF(AND(H24=3,I24=5),'MATRIZ DE CALIFICACIÓN'!G$9,"")))))</f>
      </c>
      <c r="T24" s="69" t="str">
        <f>IF(AND(H24=4,I24=1),'MATRIZ DE CALIFICACIÓN'!C$10,IF(AND(H24=4,I24=2),'MATRIZ DE CALIFICACIÓN'!D$10,IF(AND(H24=4,I24=3),'MATRIZ DE CALIFICACIÓN'!E$10,IF(AND(H24=4,I24=4),'MATRIZ DE CALIFICACIÓN'!F$10,IF(AND(H24=4,I24=5),'MATRIZ DE CALIFICACIÓN'!G$10,"")))))</f>
        <v>12A</v>
      </c>
      <c r="U24" s="70">
        <f>IF(AND(H24=5,I24=1),'MATRIZ DE CALIFICACIÓN'!C$11,IF(AND(H24=5,I24=2),'MATRIZ DE CALIFICACIÓN'!D$11,IF(AND(H24=5,I24=3),'MATRIZ DE CALIFICACIÓN'!E$11,IF(AND(H24=5,I24=4),'MATRIZ DE CALIFICACIÓN'!F$11,IF(AND(H24=5,I24=5),'MATRIZ DE CALIFICACIÓN'!G$11,"")))))</f>
      </c>
      <c r="V24" s="69">
        <f>IF(AND(G24="SI"),IF(AND(H24=1),'MATRIZ DE CALIFICACIÓN'!$J$7,IF(AND(H24=2),'MATRIZ DE CALIFICACIÓN'!$J$9,"")))</f>
      </c>
      <c r="W24" s="69">
        <f>IF(AND(G24="SI"),IF(AND(H24=3),'MATRIZ DE CALIFICACIÓN'!$J$10,IF(AND(H24=4),'MATRIZ DE CALIFICACIÓN'!$J$12,IF(AND(H24=5),'MATRIZ DE CALIFICACIÓN'!$J$14,""))))</f>
        <v>4</v>
      </c>
      <c r="X24" s="69">
        <f>IF(AND(G24="SI"),IF(AND(I24=1),'MATRIZ DE CALIFICACIÓN'!$J$7,IF(AND(I24=2),'MATRIZ DE CALIFICACIÓN'!$J$9,"")))</f>
      </c>
      <c r="Y24" s="69">
        <f>IF(AND(G24="SI"),IF(AND(I24=3),'MATRIZ DE CALIFICACIÓN'!$J$10,IF(AND(I24=4),'MATRIZ DE CALIFICACIÓN'!$J$12,IF(AND(I24=5),'MATRIZ DE CALIFICACIÓN'!$J$14,""))))</f>
        <v>3</v>
      </c>
    </row>
    <row r="25" spans="1:21" ht="28.5" customHeight="1">
      <c r="A25" s="52" t="s">
        <v>111</v>
      </c>
      <c r="C25" s="171" t="s">
        <v>107</v>
      </c>
      <c r="D25" s="71" t="s">
        <v>34</v>
      </c>
      <c r="E25" s="72" t="s">
        <v>98</v>
      </c>
      <c r="F25" s="73" t="s">
        <v>101</v>
      </c>
      <c r="G25" s="52"/>
      <c r="H25" s="58"/>
      <c r="Q25" s="59"/>
      <c r="R25" s="60"/>
      <c r="S25" s="60"/>
      <c r="T25" s="60"/>
      <c r="U25" s="60"/>
    </row>
    <row r="26" spans="1:21" ht="35.25" customHeight="1" thickBot="1">
      <c r="A26" s="52"/>
      <c r="C26" s="172"/>
      <c r="D26" s="61" t="s">
        <v>35</v>
      </c>
      <c r="E26" s="62" t="s">
        <v>108</v>
      </c>
      <c r="F26" s="63" t="s">
        <v>97</v>
      </c>
      <c r="G26" s="64"/>
      <c r="Q26" s="59"/>
      <c r="R26" s="60"/>
      <c r="S26" s="60"/>
      <c r="T26" s="60"/>
      <c r="U26" s="60"/>
    </row>
    <row r="27" spans="1:21" ht="14.25">
      <c r="A27" s="52"/>
      <c r="C27" s="65"/>
      <c r="D27" s="66"/>
      <c r="E27" s="66"/>
      <c r="F27" s="66"/>
      <c r="G27" s="66"/>
      <c r="Q27" s="59"/>
      <c r="R27" s="60"/>
      <c r="S27" s="60"/>
      <c r="T27" s="60"/>
      <c r="U27" s="60"/>
    </row>
    <row r="28" spans="1:21" ht="14.25">
      <c r="A28" s="52"/>
      <c r="C28" s="177" t="s">
        <v>144</v>
      </c>
      <c r="D28" s="177"/>
      <c r="E28" s="177"/>
      <c r="F28" s="177"/>
      <c r="G28" s="177"/>
      <c r="H28" s="177"/>
      <c r="I28" s="177"/>
      <c r="J28" s="177"/>
      <c r="K28" s="177"/>
      <c r="L28" s="177"/>
      <c r="M28" s="177"/>
      <c r="N28" s="177"/>
      <c r="O28" s="177"/>
      <c r="Q28" s="59"/>
      <c r="R28" s="60"/>
      <c r="S28" s="60"/>
      <c r="T28" s="60"/>
      <c r="U28" s="60"/>
    </row>
    <row r="29" spans="1:21" ht="14.25">
      <c r="A29" s="52"/>
      <c r="C29" s="65"/>
      <c r="D29" s="66"/>
      <c r="E29" s="66"/>
      <c r="F29" s="66"/>
      <c r="G29" s="169" t="s">
        <v>145</v>
      </c>
      <c r="H29" s="169"/>
      <c r="I29" s="169"/>
      <c r="J29" s="169"/>
      <c r="K29" s="169"/>
      <c r="L29" s="169"/>
      <c r="N29" s="170" t="s">
        <v>146</v>
      </c>
      <c r="O29" s="170"/>
      <c r="Q29" s="59"/>
      <c r="R29" s="60"/>
      <c r="S29" s="60"/>
      <c r="T29" s="60"/>
      <c r="U29" s="60"/>
    </row>
    <row r="30" spans="1:21" ht="15" thickBot="1">
      <c r="A30" s="74"/>
      <c r="G30" s="169"/>
      <c r="H30" s="169"/>
      <c r="I30" s="169"/>
      <c r="J30" s="169"/>
      <c r="K30" s="169"/>
      <c r="L30" s="169"/>
      <c r="N30" s="170"/>
      <c r="O30" s="170"/>
      <c r="Q30" s="59"/>
      <c r="R30" s="60"/>
      <c r="S30" s="60"/>
      <c r="T30" s="60"/>
      <c r="U30" s="60"/>
    </row>
    <row r="31" spans="17:21" ht="14.25">
      <c r="Q31" s="59"/>
      <c r="R31" s="60"/>
      <c r="S31" s="59"/>
      <c r="T31" s="60"/>
      <c r="U31" s="60"/>
    </row>
    <row r="32" spans="17:21" ht="14.25">
      <c r="Q32" s="59"/>
      <c r="R32" s="59"/>
      <c r="S32" s="59"/>
      <c r="T32" s="59"/>
      <c r="U32" s="67"/>
    </row>
    <row r="33" spans="17:21" ht="14.25">
      <c r="Q33" s="59"/>
      <c r="R33" s="59"/>
      <c r="S33" s="59"/>
      <c r="T33" s="59"/>
      <c r="U33" s="67"/>
    </row>
    <row r="34" spans="17:21" ht="14.25">
      <c r="Q34" s="59"/>
      <c r="R34" s="59"/>
      <c r="S34" s="59"/>
      <c r="T34" s="59"/>
      <c r="U34" s="67"/>
    </row>
    <row r="35" spans="17:21" ht="14.25">
      <c r="Q35" s="59"/>
      <c r="R35" s="60"/>
      <c r="S35" s="59"/>
      <c r="T35" s="59"/>
      <c r="U35" s="67"/>
    </row>
  </sheetData>
  <sheetProtection formatCells="0" formatColumns="0" formatRows="0" insertColumns="0" insertRows="0" insertHyperlinks="0" deleteColumns="0" deleteRows="0" sort="0" autoFilter="0" pivotTables="0"/>
  <mergeCells count="34">
    <mergeCell ref="E2:N9"/>
    <mergeCell ref="A2:D9"/>
    <mergeCell ref="O2:O3"/>
    <mergeCell ref="P2:P3"/>
    <mergeCell ref="O4:O5"/>
    <mergeCell ref="O6:O7"/>
    <mergeCell ref="O8:O9"/>
    <mergeCell ref="A16:A24"/>
    <mergeCell ref="L13:P13"/>
    <mergeCell ref="B14:B15"/>
    <mergeCell ref="L14:L15"/>
    <mergeCell ref="O10:O11"/>
    <mergeCell ref="P4:P5"/>
    <mergeCell ref="P6:P7"/>
    <mergeCell ref="P8:P9"/>
    <mergeCell ref="C11:D11"/>
    <mergeCell ref="B13:G13"/>
    <mergeCell ref="P14:P15"/>
    <mergeCell ref="C14:C15"/>
    <mergeCell ref="E14:E15"/>
    <mergeCell ref="N14:N15"/>
    <mergeCell ref="O14:O15"/>
    <mergeCell ref="A13:A15"/>
    <mergeCell ref="H13:K13"/>
    <mergeCell ref="G14:G15"/>
    <mergeCell ref="M14:M15"/>
    <mergeCell ref="H14:J14"/>
    <mergeCell ref="G29:L30"/>
    <mergeCell ref="N29:O30"/>
    <mergeCell ref="C25:C26"/>
    <mergeCell ref="D14:D15"/>
    <mergeCell ref="K14:K15"/>
    <mergeCell ref="C28:O28"/>
    <mergeCell ref="F14:F15"/>
  </mergeCells>
  <conditionalFormatting sqref="J22:K23 K17 J16:J17 J18:K20">
    <cfRule type="cellIs" priority="146" dxfId="18" operator="equal" stopIfTrue="1">
      <formula>"Riesgo Aceptable"</formula>
    </cfRule>
    <cfRule type="cellIs" priority="147" dxfId="17" operator="equal" stopIfTrue="1">
      <formula>"Riesgo Tolerable"</formula>
    </cfRule>
    <cfRule type="cellIs" priority="148" dxfId="16" operator="equal" stopIfTrue="1">
      <formula>"Riesgo Moderado"</formula>
    </cfRule>
  </conditionalFormatting>
  <conditionalFormatting sqref="K22:K23 K16:K20">
    <cfRule type="containsText" priority="145" dxfId="15" operator="containsText" stopIfTrue="1" text="BAJO">
      <formula>NOT(ISERROR(SEARCH("BAJO",K16)))</formula>
    </cfRule>
  </conditionalFormatting>
  <conditionalFormatting sqref="K22:K23 K16:K20">
    <cfRule type="containsText" priority="141" dxfId="14" operator="containsText" stopIfTrue="1" text="ALTO">
      <formula>NOT(ISERROR(SEARCH("ALTO",K16)))</formula>
    </cfRule>
    <cfRule type="containsText" priority="142" dxfId="13" operator="containsText" stopIfTrue="1" text="EXTREMO">
      <formula>NOT(ISERROR(SEARCH("EXTREMO",K16)))</formula>
    </cfRule>
    <cfRule type="containsText" priority="143" dxfId="12" operator="containsText" stopIfTrue="1" text="MODERADO">
      <formula>NOT(ISERROR(SEARCH("MODERADO",K16)))</formula>
    </cfRule>
  </conditionalFormatting>
  <conditionalFormatting sqref="H16:H18">
    <cfRule type="expression" priority="150" dxfId="1" stopIfTrue="1">
      <formula>$W16</formula>
    </cfRule>
    <cfRule type="expression" priority="151" dxfId="0" stopIfTrue="1">
      <formula>$V16</formula>
    </cfRule>
  </conditionalFormatting>
  <conditionalFormatting sqref="H22">
    <cfRule type="expression" priority="115" dxfId="1" stopIfTrue="1">
      <formula>$W22</formula>
    </cfRule>
    <cfRule type="expression" priority="117" dxfId="0" stopIfTrue="1">
      <formula>$V22</formula>
    </cfRule>
  </conditionalFormatting>
  <conditionalFormatting sqref="H23">
    <cfRule type="expression" priority="113" dxfId="1" stopIfTrue="1">
      <formula>$W23</formula>
    </cfRule>
    <cfRule type="expression" priority="114" dxfId="0" stopIfTrue="1">
      <formula>$V23</formula>
    </cfRule>
  </conditionalFormatting>
  <conditionalFormatting sqref="I16:I18">
    <cfRule type="expression" priority="109" dxfId="1" stopIfTrue="1">
      <formula>$Y16</formula>
    </cfRule>
    <cfRule type="expression" priority="110" dxfId="0" stopIfTrue="1">
      <formula>$X16</formula>
    </cfRule>
  </conditionalFormatting>
  <conditionalFormatting sqref="I22">
    <cfRule type="expression" priority="105" dxfId="1" stopIfTrue="1">
      <formula>$Y22</formula>
    </cfRule>
    <cfRule type="expression" priority="106" dxfId="0" stopIfTrue="1">
      <formula>$X22</formula>
    </cfRule>
  </conditionalFormatting>
  <conditionalFormatting sqref="I23">
    <cfRule type="expression" priority="103" dxfId="1" stopIfTrue="1">
      <formula>$Y23</formula>
    </cfRule>
    <cfRule type="expression" priority="104" dxfId="0" stopIfTrue="1">
      <formula>$X23</formula>
    </cfRule>
  </conditionalFormatting>
  <conditionalFormatting sqref="J24:K24">
    <cfRule type="cellIs" priority="76" dxfId="18" operator="equal" stopIfTrue="1">
      <formula>"Riesgo Aceptable"</formula>
    </cfRule>
    <cfRule type="cellIs" priority="77" dxfId="17" operator="equal" stopIfTrue="1">
      <formula>"Riesgo Tolerable"</formula>
    </cfRule>
    <cfRule type="cellIs" priority="78" dxfId="16" operator="equal" stopIfTrue="1">
      <formula>"Riesgo Moderado"</formula>
    </cfRule>
  </conditionalFormatting>
  <conditionalFormatting sqref="K24">
    <cfRule type="containsText" priority="75" dxfId="15" operator="containsText" stopIfTrue="1" text="BAJO">
      <formula>NOT(ISERROR(SEARCH("BAJO",K24)))</formula>
    </cfRule>
  </conditionalFormatting>
  <conditionalFormatting sqref="K24">
    <cfRule type="containsText" priority="72" dxfId="14" operator="containsText" stopIfTrue="1" text="ALTO">
      <formula>NOT(ISERROR(SEARCH("ALTO",K24)))</formula>
    </cfRule>
    <cfRule type="containsText" priority="73" dxfId="13" operator="containsText" stopIfTrue="1" text="EXTREMO">
      <formula>NOT(ISERROR(SEARCH("EXTREMO",K24)))</formula>
    </cfRule>
    <cfRule type="containsText" priority="74" dxfId="12" operator="containsText" stopIfTrue="1" text="MODERADO">
      <formula>NOT(ISERROR(SEARCH("MODERADO",K24)))</formula>
    </cfRule>
  </conditionalFormatting>
  <conditionalFormatting sqref="H24">
    <cfRule type="expression" priority="70" dxfId="1" stopIfTrue="1">
      <formula>$W24</formula>
    </cfRule>
    <cfRule type="expression" priority="71" dxfId="0" stopIfTrue="1">
      <formula>$V24</formula>
    </cfRule>
  </conditionalFormatting>
  <conditionalFormatting sqref="I24">
    <cfRule type="expression" priority="68" dxfId="1" stopIfTrue="1">
      <formula>$Y24</formula>
    </cfRule>
    <cfRule type="expression" priority="69" dxfId="0" stopIfTrue="1">
      <formula>$X24</formula>
    </cfRule>
  </conditionalFormatting>
  <conditionalFormatting sqref="J21:K21">
    <cfRule type="cellIs" priority="21" dxfId="18" operator="equal" stopIfTrue="1">
      <formula>"Riesgo Aceptable"</formula>
    </cfRule>
    <cfRule type="cellIs" priority="22" dxfId="17" operator="equal" stopIfTrue="1">
      <formula>"Riesgo Tolerable"</formula>
    </cfRule>
    <cfRule type="cellIs" priority="23" dxfId="16" operator="equal" stopIfTrue="1">
      <formula>"Riesgo Moderado"</formula>
    </cfRule>
  </conditionalFormatting>
  <conditionalFormatting sqref="K21">
    <cfRule type="containsText" priority="20" dxfId="15" operator="containsText" stopIfTrue="1" text="BAJO">
      <formula>NOT(ISERROR(SEARCH("BAJO",K21)))</formula>
    </cfRule>
  </conditionalFormatting>
  <conditionalFormatting sqref="K21">
    <cfRule type="containsText" priority="17" dxfId="14" operator="containsText" stopIfTrue="1" text="ALTO">
      <formula>NOT(ISERROR(SEARCH("ALTO",K21)))</formula>
    </cfRule>
    <cfRule type="containsText" priority="18" dxfId="13" operator="containsText" stopIfTrue="1" text="EXTREMO">
      <formula>NOT(ISERROR(SEARCH("EXTREMO",K21)))</formula>
    </cfRule>
    <cfRule type="containsText" priority="19" dxfId="12" operator="containsText" stopIfTrue="1" text="MODERADO">
      <formula>NOT(ISERROR(SEARCH("MODERADO",K21)))</formula>
    </cfRule>
  </conditionalFormatting>
  <conditionalFormatting sqref="H19">
    <cfRule type="expression" priority="11" dxfId="1" stopIfTrue="1">
      <formula>$W19</formula>
    </cfRule>
    <cfRule type="expression" priority="12" dxfId="0" stopIfTrue="1">
      <formula>$V19</formula>
    </cfRule>
  </conditionalFormatting>
  <conditionalFormatting sqref="I19">
    <cfRule type="expression" priority="9" dxfId="1" stopIfTrue="1">
      <formula>$Y19</formula>
    </cfRule>
    <cfRule type="expression" priority="10" dxfId="0" stopIfTrue="1">
      <formula>$X19</formula>
    </cfRule>
  </conditionalFormatting>
  <conditionalFormatting sqref="H20">
    <cfRule type="expression" priority="7" dxfId="1" stopIfTrue="1">
      <formula>$W20</formula>
    </cfRule>
    <cfRule type="expression" priority="8" dxfId="0" stopIfTrue="1">
      <formula>$V20</formula>
    </cfRule>
  </conditionalFormatting>
  <conditionalFormatting sqref="I20">
    <cfRule type="expression" priority="5" dxfId="1" stopIfTrue="1">
      <formula>$Y20</formula>
    </cfRule>
    <cfRule type="expression" priority="6" dxfId="0" stopIfTrue="1">
      <formula>$X20</formula>
    </cfRule>
  </conditionalFormatting>
  <conditionalFormatting sqref="H21">
    <cfRule type="expression" priority="3" dxfId="1" stopIfTrue="1">
      <formula>$W21</formula>
    </cfRule>
    <cfRule type="expression" priority="4" dxfId="0" stopIfTrue="1">
      <formula>$V21</formula>
    </cfRule>
  </conditionalFormatting>
  <conditionalFormatting sqref="I21">
    <cfRule type="expression" priority="1" dxfId="1" stopIfTrue="1">
      <formula>$Y21</formula>
    </cfRule>
    <cfRule type="expression" priority="2" dxfId="0" stopIfTrue="1">
      <formula>$X21</formula>
    </cfRule>
  </conditionalFormatting>
  <dataValidations count="1">
    <dataValidation type="custom" allowBlank="1" showInputMessage="1" showErrorMessage="1" errorTitle="DAÑO EN CONFIGURACIÓN" error="Está alterando las fórmulas automáticas del libro, por favor no lo haga pues dañará la configuración.&#10;Oprima &quot;CANCELAR&quot;" sqref="Q16:Y24 J16:K24">
      <formula1>""</formula1>
    </dataValidation>
  </dataValidations>
  <printOptions/>
  <pageMargins left="0.7874015748031497" right="0.5905511811023623" top="0.7874015748031497" bottom="0.7874015748031497" header="0.31496062992125984" footer="0.31496062992125984"/>
  <pageSetup horizontalDpi="600" verticalDpi="600" orientation="landscape" paperSize="5" scale="55" r:id="rId2"/>
  <headerFooter alignWithMargins="0">
    <oddFooter>&amp;L&amp;9P: Probabilidad
Po:Posible
CAS:Casi Seguro&amp;C&amp;9I: Impacto
INA: Inaceptable
INT: Intolerable&amp;R&amp;9C:Calificación
</oddFooter>
  </headerFooter>
  <ignoredErrors>
    <ignoredError sqref="K22:K23 K16:K17"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Carlos Rangel Jaimes</dc:creator>
  <cp:keywords/>
  <dc:description/>
  <cp:lastModifiedBy>Jose Ludwing Oviedo Parra</cp:lastModifiedBy>
  <cp:lastPrinted>2017-07-24T16:45:03Z</cp:lastPrinted>
  <dcterms:created xsi:type="dcterms:W3CDTF">2014-09-11T21:47:19Z</dcterms:created>
  <dcterms:modified xsi:type="dcterms:W3CDTF">2020-10-26T19:13:29Z</dcterms:modified>
  <cp:category/>
  <cp:version/>
  <cp:contentType/>
  <cp:contentStatus/>
</cp:coreProperties>
</file>