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435" activeTab="4"/>
  </bookViews>
  <sheets>
    <sheet name="PROBABILIDAD" sheetId="1" r:id="rId1"/>
    <sheet name="IMPACTO" sheetId="2" r:id="rId2"/>
    <sheet name="MATRIZ DE CALIFICACIÓN" sheetId="3" r:id="rId3"/>
    <sheet name="ZONA DE RIESGO" sheetId="4" r:id="rId4"/>
    <sheet name="AP-SIG-RG-15" sheetId="5" r:id="rId5"/>
  </sheets>
  <definedNames>
    <definedName name="_xlnm.Print_Area" localSheetId="4">'AP-SIG-RG-15'!$A$1:$P$27</definedName>
    <definedName name="Competencia">#REF!</definedName>
    <definedName name="Demora">#REF!</definedName>
    <definedName name="Denora">#REF!</definedName>
    <definedName name="Incumplimiento">#REF!</definedName>
    <definedName name="Informacion">#REF!</definedName>
    <definedName name="Omision">#REF!</definedName>
    <definedName name="Riesgo">#REF!</definedName>
    <definedName name="_xlnm.Print_Titles" localSheetId="4">'AP-SIG-RG-15'!$12:$15</definedName>
    <definedName name="XXX">#REF!</definedName>
    <definedName name="Z_D49976A2_D764_4B84_896C_3511CB0625C1_.wvu.Cols" localSheetId="2" hidden="1">'MATRIZ DE CALIFICACIÓN'!$J:$J</definedName>
    <definedName name="Z_D49976A2_D764_4B84_896C_3511CB0625C1_.wvu.PrintArea" localSheetId="4" hidden="1">'AP-SIG-RG-15'!$A$1:$P$27</definedName>
    <definedName name="Z_D49976A2_D764_4B84_896C_3511CB0625C1_.wvu.PrintTitles" localSheetId="4" hidden="1">'AP-SIG-RG-15'!$12:$15</definedName>
    <definedName name="Z_D49976A2_D764_4B84_896C_3511CB0625C1_.wvu.Rows" localSheetId="2" hidden="1">'MATRIZ DE CALIFICACIÓN'!$6:$6</definedName>
  </definedNames>
  <calcPr fullCalcOnLoad="1"/>
</workbook>
</file>

<file path=xl/sharedStrings.xml><?xml version="1.0" encoding="utf-8"?>
<sst xmlns="http://schemas.openxmlformats.org/spreadsheetml/2006/main" count="259" uniqueCount="166">
  <si>
    <t>Análisis de los Riesgos Administrativos</t>
  </si>
  <si>
    <t>Probabilidad de que ocurra el riesgo</t>
  </si>
  <si>
    <t>Nivel</t>
  </si>
  <si>
    <t>Calificación</t>
  </si>
  <si>
    <t>Descripción</t>
  </si>
  <si>
    <t xml:space="preserve">Frecuencia </t>
  </si>
  <si>
    <t>Raro</t>
  </si>
  <si>
    <t>Puede ocurrir solo en circunstancia excepcionales</t>
  </si>
  <si>
    <t>No se ha presentado en los últimos 5 años</t>
  </si>
  <si>
    <t>Improbable</t>
  </si>
  <si>
    <t>Puede ocurrir en algún momento</t>
  </si>
  <si>
    <t>Al menos de una vez en los últimos 5 años</t>
  </si>
  <si>
    <t>Posible</t>
  </si>
  <si>
    <t>Podría ocurrir en algún momento</t>
  </si>
  <si>
    <t>Al menos de una vez en los últimos 2 años</t>
  </si>
  <si>
    <t>Probable</t>
  </si>
  <si>
    <t>Probablemente ocurrirá en la mayoría de las circunstancias</t>
  </si>
  <si>
    <t>Al menos de una vez en el último año</t>
  </si>
  <si>
    <t>Casi Seguro</t>
  </si>
  <si>
    <t>Se espera que ocurra en la mayoría de las circunstancias</t>
  </si>
  <si>
    <t>Más de una vez al año</t>
  </si>
  <si>
    <t>Análisis de los riesgos Administrativos</t>
  </si>
  <si>
    <t>Impactos que genera el Riesgo</t>
  </si>
  <si>
    <t>Insignificante</t>
  </si>
  <si>
    <t>Si el hecho llegara a presentarse, tendría consecuencias o efectos mínimos sobre la entidad.</t>
  </si>
  <si>
    <t xml:space="preserve">Menor </t>
  </si>
  <si>
    <t>Si el hecho llegara a presentarse, tendría bajo impacto o efecto sobre la entidad.</t>
  </si>
  <si>
    <t>Moderado</t>
  </si>
  <si>
    <t>Si el hecho llegara a presentarse, tendría medianas consecuencias o efectos sobre la entidad.</t>
  </si>
  <si>
    <t xml:space="preserve">Mayor </t>
  </si>
  <si>
    <t>Si el hecho llegara a presentarse, tendría altas consecuencias o efectos sobre la entidad.</t>
  </si>
  <si>
    <t>Catastrófico</t>
  </si>
  <si>
    <t>Si el hecho llegara a presentarse, tendría desastrosas consecuencias o efectos sobre la entidad.</t>
  </si>
  <si>
    <t>MATRIZ DE CALIFICACION Y EVALUACION DE RIESGOS</t>
  </si>
  <si>
    <t>PROBABILIDAD</t>
  </si>
  <si>
    <t>IMPACTO</t>
  </si>
  <si>
    <t>MENOR</t>
  </si>
  <si>
    <t>MODERADO</t>
  </si>
  <si>
    <t>MAYOR</t>
  </si>
  <si>
    <t>CATASTROFICO</t>
  </si>
  <si>
    <t>1B</t>
  </si>
  <si>
    <t>2B</t>
  </si>
  <si>
    <t>3M</t>
  </si>
  <si>
    <t>4A</t>
  </si>
  <si>
    <t>5A</t>
  </si>
  <si>
    <t>4B</t>
  </si>
  <si>
    <t>6M</t>
  </si>
  <si>
    <t>8A</t>
  </si>
  <si>
    <t>10E</t>
  </si>
  <si>
    <t>3B</t>
  </si>
  <si>
    <t>9A</t>
  </si>
  <si>
    <t>12E</t>
  </si>
  <si>
    <t>15E</t>
  </si>
  <si>
    <t>4M</t>
  </si>
  <si>
    <t>12A</t>
  </si>
  <si>
    <t>16E</t>
  </si>
  <si>
    <t>20E</t>
  </si>
  <si>
    <t>10A</t>
  </si>
  <si>
    <t>25E</t>
  </si>
  <si>
    <t>Raro                  1</t>
  </si>
  <si>
    <t>Improbable      2</t>
  </si>
  <si>
    <t>Posible             3</t>
  </si>
  <si>
    <t>Probable          4</t>
  </si>
  <si>
    <t>Casi seguro    5</t>
  </si>
  <si>
    <t>PROCESO</t>
  </si>
  <si>
    <t>IDENTIFICACIÓN DEL RIESGO</t>
  </si>
  <si>
    <t xml:space="preserve"> EVALUACIÓN</t>
  </si>
  <si>
    <t>PLAN DE MANEJO</t>
  </si>
  <si>
    <t>N°</t>
  </si>
  <si>
    <t>RIESGO</t>
  </si>
  <si>
    <t>CONTROLES</t>
  </si>
  <si>
    <t>VALORACIÓN</t>
  </si>
  <si>
    <t>ZONA DE VALORACIÓN DEL RIESGO</t>
  </si>
  <si>
    <t>POLÍTICA DE MANEJO</t>
  </si>
  <si>
    <t>ACCIONES DE MITIGACIÓN</t>
  </si>
  <si>
    <t>RESPONSABLE</t>
  </si>
  <si>
    <t xml:space="preserve">CRONOGRAMA </t>
  </si>
  <si>
    <t>INDICADOR</t>
  </si>
  <si>
    <t>P</t>
  </si>
  <si>
    <t>I</t>
  </si>
  <si>
    <t>C</t>
  </si>
  <si>
    <t>ZONA DE RIESGO O NIVEL DE EXPOSICION</t>
  </si>
  <si>
    <t>Zona</t>
  </si>
  <si>
    <t>Leyenda</t>
  </si>
  <si>
    <t>BAJA</t>
  </si>
  <si>
    <t>B</t>
  </si>
  <si>
    <t>Riesgo BAJO, se puede asumir el riesgo</t>
  </si>
  <si>
    <t>M</t>
  </si>
  <si>
    <t>Riesgo MODERADO, se debe asumir o reducir el riesgo.</t>
  </si>
  <si>
    <t>ALTA</t>
  </si>
  <si>
    <t>A</t>
  </si>
  <si>
    <t>Riesgo ALTO, debe ser reducido, evitado, compartido o transferido</t>
  </si>
  <si>
    <t>EXTREMA</t>
  </si>
  <si>
    <t>E</t>
  </si>
  <si>
    <t>Riesgo EXTREMO, debe ser reducido, evitado, compartido o transferido</t>
  </si>
  <si>
    <t>INSIGNIFICANTE</t>
  </si>
  <si>
    <t>INACEPTABLE</t>
  </si>
  <si>
    <t>INTOLERABLE</t>
  </si>
  <si>
    <t>POSIBLE</t>
  </si>
  <si>
    <t>Improbable 2</t>
  </si>
  <si>
    <t>Casi seguro 5</t>
  </si>
  <si>
    <t>CASI SEGURO</t>
  </si>
  <si>
    <t xml:space="preserve"> BAJO</t>
  </si>
  <si>
    <t>BAJO</t>
  </si>
  <si>
    <t xml:space="preserve"> MODERADO</t>
  </si>
  <si>
    <t>ALTO</t>
  </si>
  <si>
    <t>EXTREMO</t>
  </si>
  <si>
    <t>CONVENCIONES PARA RIESGOS DE CORRUPCIÓN</t>
  </si>
  <si>
    <t xml:space="preserve">INACEPTABLE </t>
  </si>
  <si>
    <t>ZONA DE RIESGO</t>
  </si>
  <si>
    <t xml:space="preserve">INSIGNIFICANTE  </t>
  </si>
  <si>
    <t xml:space="preserve"> </t>
  </si>
  <si>
    <t>RIESGO 
DE CORRUPCIÓN 
(SI ó NO)</t>
  </si>
  <si>
    <t>CAUSAS</t>
  </si>
  <si>
    <t>EFECTOS</t>
  </si>
  <si>
    <t>CÓDIGO</t>
  </si>
  <si>
    <t>ES-SIG-RG-15</t>
  </si>
  <si>
    <t>1 de 1</t>
  </si>
  <si>
    <t>VERSIÓN</t>
  </si>
  <si>
    <t>FECHA DE APROBACIÓN</t>
  </si>
  <si>
    <t>PÁGINA</t>
  </si>
  <si>
    <t>MAPA DE RIESGOS</t>
  </si>
  <si>
    <t xml:space="preserve">Registro erróneo de los ingresos de los datos de los servicios publicos (agua y energía). </t>
  </si>
  <si>
    <t>NO</t>
  </si>
  <si>
    <t xml:space="preserve">Secretario General.
Director de Contratación de Bienes y Servicios.
Coordinador del Grupo de Administración de Recursos Físicos. Grupo de Sistema de Gestión Ambiental. </t>
  </si>
  <si>
    <t>Trimestral</t>
  </si>
  <si>
    <t>A. ((Consumo de agua registrado en el tablero de indicadores del SIG (periodo a verificar)) / consumo de agua del periodo a verificar. *100</t>
  </si>
  <si>
    <t>A. ((Consumo de energia registrado en el tablero de indicadores del SIG (periodo a verificar)) / consumo de agua del periodo a verificar. *100</t>
  </si>
  <si>
    <t xml:space="preserve">Secretario General.
Director de Contratación de Bienes y Servicios.
Coordinador del Grupo de Administración de Recursos Físicos. Sistema de Gestión Ambiental. </t>
  </si>
  <si>
    <t>Secretario General.
Director de Contratación de Bienes y Servicios. 
Coordinador del  Grupo de Administración de Recursos Físicos.</t>
  </si>
  <si>
    <t xml:space="preserve">
1. Alteración de la información del tableros de medicion de indicadores.                                
2. Falsedad en los reportes del SGA.
3. Hallazgos administrativos en Auditorias del Sistema Integrado de Gestión. </t>
  </si>
  <si>
    <t xml:space="preserve">1. Verificacion de la informacion de los recibos de servicios publicos de agua y energia. </t>
  </si>
  <si>
    <t>SISTEMAS INTEGRADOS DE GESTIÓN- SISTEMA DE GESTIÓN AMBIENTAL</t>
  </si>
  <si>
    <t xml:space="preserve">Verificar la informacion de los recibos de servicios públicos de agua y energía, con respecto a la registrada en el tablero de medición de indicadores del Sistema de Gestión Ambiental. </t>
  </si>
  <si>
    <t>Revisión semestral de la evidencia de cumplimiento en la matriz de identificación y evaluación de requisitos legales</t>
  </si>
  <si>
    <t>Incumplimiento  de los programas ambientales</t>
  </si>
  <si>
    <t>Metas cumplidas de los programas ambientales/Metas planificadas de los programas ambientales*100</t>
  </si>
  <si>
    <t>Anualmente</t>
  </si>
  <si>
    <t xml:space="preserve">1. Procedimiento documentado.  
2. Software de ventanilla única de correspondencia.          
3. Indicadores de Gestión.                     
4. Norma Departamental  existente para tal fin.                                                                                                                                                                                 </t>
  </si>
  <si>
    <t>Entrega inadecuada de los residuos peligrosos</t>
  </si>
  <si>
    <t>1. Incumplimiento Normativo.
2. Hallaszgos en Auditorias Internas y Externas. 
3. Sanciones disciplinarias y económicas.</t>
  </si>
  <si>
    <t xml:space="preserve">1. Actas o certificados de manifiesto de entrega de residuos peligrosos por parte de los gestores autorizados. </t>
  </si>
  <si>
    <t xml:space="preserve">Semestral </t>
  </si>
  <si>
    <t>Cantidad de residuos peligrosos entregados (Kg) /Cantidad de residuos peligrosos generados en (kg)*100</t>
  </si>
  <si>
    <t>1. Incumplimiento Normativo.
2. Hallazgos   en Auditoria Interna y Externa. 
3. Sanciones económicas y disciplinarias.</t>
  </si>
  <si>
    <t>(No. de requisitos cumplidos del SGA / No. de requisitos a cumplir del SGA) * 100.</t>
  </si>
  <si>
    <t>1. Digitación errónea involuntaria o voluntaria.       
2. Falta del soporte para tomar los datos.
3. Falta de capacitación al personal nuevo</t>
  </si>
  <si>
    <t xml:space="preserve">1. Deficiente revisión de la legislacion ambiental aplicable al medio ambiente. 
2. Falta de capacitación y/o socializacion sobre el requisito especifico aplicable para los residuos peligrosos.
3. Falta de disponibilidad de recursos.                                                                                            </t>
  </si>
  <si>
    <t xml:space="preserve">1. Verificación de cambios en legislacion aplicable al medio ambiente. 2.Procedimiento documentado. </t>
  </si>
  <si>
    <t>Revisión periódica  de las fuentes de consulta para la identificación de los requisitos legales.</t>
  </si>
  <si>
    <t xml:space="preserve">Desactualización de los requisitos legales aplicables descritos en la matriz de identificación y evaluación de requisitos legales del Sistema de Gestion Ambiental. </t>
  </si>
  <si>
    <t xml:space="preserve">1. Deficiente revision de la legislación ambiental aplicable al medio ambiente.  
2. Desconocimiento de las fuentes de busqueda para la identificación de requisitos
3. Falta de compromiso del personal asignado.
</t>
  </si>
  <si>
    <t>MENSUAL</t>
  </si>
  <si>
    <t xml:space="preserve">1.  Falta de socialización de los programas ambientales.
2. Falta de comunicación.
3. Falta de presupuesto y/o asignacion de recursos. 
4. Alta rotación del personal del Sistema de Gestión Ambiental
5. Falta de compromiso de los servidores públicos en la participación de las actividades programadas por el Grupo de Gestión Ambiental. </t>
  </si>
  <si>
    <t>1. Incumplimiento de las metas establecidas de los indicadores de gestión ambiental.
2. Hallazgos de auditorias internas y externas
3. Pérdida de credibilidad y confianza en el SGA por las partes interesadas.
4. No mejora continua del proceso.</t>
  </si>
  <si>
    <t>1. Inducción y reinducción de servidores públicos.
2. Registros de reunión de jornadas de sensibilizacion y educación ambiental. 
3. Indicadores de gestión del SGA</t>
  </si>
  <si>
    <t>1. Seguimiento de los indicadores de gestión del SGA.
2. Seguimiento a las actividades de los programas ambientales.                                      3. Seguimiento a los servidores publicos en buenas practicas ambientales.</t>
  </si>
  <si>
    <t xml:space="preserve">PQRSD contestadas/ PQRSD recibidas </t>
  </si>
  <si>
    <t>Fecha de Formulación:     04/07/2017</t>
  </si>
  <si>
    <t>Incumplimiento en la atención y/o respuestas a las PQRSD</t>
  </si>
  <si>
    <t xml:space="preserve">1. Desconocimiento de las PQRSD.
2. Fallas en el reparto de las PQRSD.
3. Fallas en el aplicativo de Ventanilla Única de Correspondencia .           
4. Distribución inoportuna de las solicitudes presentadas y direccionadas al sector o grupo correspondiente.                        
5. No clasificación de las peticiones presentadas ante la Secretaria frente a la Dirección o Coordinación pertinente.                                  
6. Desconocimiento del proceso actual de dichas peticiones y su curso.   </t>
  </si>
  <si>
    <t xml:space="preserve">1. Inclumplimiento nomartivo.
2. Insatisfaccion del ciudadano. 
3. invetigaciones disciplinarias.  4. Pérdida de imagén institucional.                         
5. Sanciones ecnómicas a la Entidad.                                 
                                                                                                                    </t>
  </si>
  <si>
    <t>Reducir el riesgo mediante la ejecución de los controles y la ralización de las acciones de mitigación.</t>
  </si>
  <si>
    <t xml:space="preserve">Seguimiento semanal por la Dirección a las PQRSD recibidas.
Seguimiento mensual por parte de la Dirección de Atención al Ciudadano.                                                                                 </t>
  </si>
  <si>
    <t>Mensual</t>
  </si>
  <si>
    <t>Fecha de Modificación:     04/07/2017                                                 Descripción de la Modificación:     Actualización de los riesgos                                                                          Solicitante:          Erwing Chacón Joben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</si>
</sst>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68">
    <font>
      <sz val="11"/>
      <color indexed="8"/>
      <name val="Arial"/>
      <family val="2"/>
    </font>
    <font>
      <sz val="11"/>
      <color indexed="8"/>
      <name val="Calibri"/>
      <family val="2"/>
    </font>
    <font>
      <sz val="10"/>
      <name val="Arial"/>
      <family val="2"/>
    </font>
    <font>
      <sz val="12"/>
      <color indexed="8"/>
      <name val="Arial"/>
      <family val="2"/>
    </font>
    <font>
      <b/>
      <sz val="12"/>
      <color indexed="8"/>
      <name val="Arial"/>
      <family val="2"/>
    </font>
    <font>
      <b/>
      <i/>
      <sz val="12"/>
      <color indexed="8"/>
      <name val="Arial"/>
      <family val="2"/>
    </font>
    <font>
      <b/>
      <sz val="10"/>
      <color indexed="9"/>
      <name val="Arial"/>
      <family val="2"/>
    </font>
    <font>
      <b/>
      <sz val="10"/>
      <name val="Arial"/>
      <family val="2"/>
    </font>
    <font>
      <b/>
      <sz val="10"/>
      <color indexed="8"/>
      <name val="Arial"/>
      <family val="2"/>
    </font>
    <font>
      <sz val="10"/>
      <color indexed="8"/>
      <name val="Arial"/>
      <family val="2"/>
    </font>
    <font>
      <b/>
      <sz val="11"/>
      <color indexed="8"/>
      <name val="Arial"/>
      <family val="2"/>
    </font>
    <font>
      <sz val="14"/>
      <color indexed="8"/>
      <name val="Arial"/>
      <family val="2"/>
    </font>
    <font>
      <b/>
      <sz val="14"/>
      <color indexed="8"/>
      <name val="Arial"/>
      <family val="2"/>
    </font>
    <font>
      <b/>
      <sz val="22"/>
      <color indexed="8"/>
      <name val="Arial"/>
      <family val="2"/>
    </font>
    <font>
      <b/>
      <sz val="20"/>
      <color indexed="8"/>
      <name val="Arial"/>
      <family val="2"/>
    </font>
    <font>
      <sz val="20"/>
      <color indexed="8"/>
      <name val="Arial"/>
      <family val="2"/>
    </font>
    <font>
      <sz val="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55"/>
      <name val="Arial"/>
      <family val="2"/>
    </font>
    <font>
      <b/>
      <sz val="10"/>
      <color indexed="55"/>
      <name val="Arial"/>
      <family val="2"/>
    </font>
    <font>
      <sz val="11"/>
      <color indexed="9"/>
      <name val="Arial"/>
      <family val="2"/>
    </font>
    <font>
      <b/>
      <sz val="9"/>
      <color indexed="8"/>
      <name val="Calibri"/>
      <family val="2"/>
    </font>
    <font>
      <sz val="11"/>
      <color indexed="10"/>
      <name val="Arial"/>
      <family val="2"/>
    </font>
    <font>
      <b/>
      <sz val="11"/>
      <name val="Calibri"/>
      <family val="2"/>
    </font>
    <font>
      <b/>
      <sz val="14"/>
      <color indexed="8"/>
      <name val="Calibri"/>
      <family val="2"/>
    </font>
    <font>
      <b/>
      <sz val="32"/>
      <color indexed="8"/>
      <name val="Kunstler Scrip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0" tint="-0.3499799966812134"/>
      <name val="Arial"/>
      <family val="2"/>
    </font>
    <font>
      <b/>
      <sz val="10"/>
      <color theme="0" tint="-0.3499799966812134"/>
      <name val="Arial"/>
      <family val="2"/>
    </font>
    <font>
      <sz val="11"/>
      <color theme="0"/>
      <name val="Arial"/>
      <family val="2"/>
    </font>
    <font>
      <b/>
      <sz val="10"/>
      <color theme="0"/>
      <name val="Arial"/>
      <family val="2"/>
    </font>
    <font>
      <b/>
      <sz val="9"/>
      <color theme="1"/>
      <name val="Calibri"/>
      <family val="2"/>
    </font>
    <font>
      <sz val="11"/>
      <color rgb="FFFF0000"/>
      <name val="Arial"/>
      <family val="2"/>
    </font>
    <font>
      <b/>
      <sz val="14"/>
      <color theme="1"/>
      <name val="Calibri"/>
      <family val="2"/>
    </font>
    <font>
      <sz val="10"/>
      <color rgb="FF00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BBB59"/>
        <bgColor indexed="64"/>
      </patternFill>
    </fill>
    <fill>
      <patternFill patternType="solid">
        <fgColor rgb="FFD7E4BC"/>
        <bgColor indexed="64"/>
      </patternFill>
    </fill>
    <fill>
      <patternFill patternType="solid">
        <fgColor rgb="FFA8D08D"/>
        <bgColor indexed="64"/>
      </patternFill>
    </fill>
    <fill>
      <patternFill patternType="solid">
        <fgColor rgb="FFFFFF00"/>
        <bgColor indexed="64"/>
      </patternFill>
    </fill>
    <fill>
      <patternFill patternType="solid">
        <fgColor rgb="FF9CC2E5"/>
        <bgColor indexed="64"/>
      </patternFill>
    </fill>
    <fill>
      <patternFill patternType="solid">
        <fgColor rgb="FFFF0000"/>
        <bgColor indexed="64"/>
      </patternFill>
    </fill>
    <fill>
      <patternFill patternType="solid">
        <fgColor rgb="FFCCC0DA"/>
        <bgColor indexed="64"/>
      </patternFill>
    </fill>
    <fill>
      <patternFill patternType="solid">
        <fgColor rgb="FFFCD5B4"/>
        <bgColor indexed="64"/>
      </patternFill>
    </fill>
    <fill>
      <patternFill patternType="solid">
        <fgColor rgb="FFFFC000"/>
        <bgColor indexed="64"/>
      </patternFill>
    </fill>
    <fill>
      <patternFill patternType="solid">
        <fgColor rgb="FFC4D79B"/>
        <bgColor indexed="64"/>
      </patternFill>
    </fill>
    <fill>
      <patternFill patternType="solid">
        <fgColor rgb="FF8DB4E2"/>
        <bgColor indexed="64"/>
      </patternFill>
    </fill>
    <fill>
      <patternFill patternType="solid">
        <fgColor rgb="FFF98D6B"/>
        <bgColor indexed="64"/>
      </patternFill>
    </fill>
    <fill>
      <patternFill patternType="solid">
        <fgColor theme="6" tint="0.39998000860214233"/>
        <bgColor indexed="64"/>
      </patternFill>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6"/>
        <bgColor indexed="64"/>
      </patternFill>
    </fill>
    <fill>
      <patternFill patternType="solid">
        <fgColor theme="6" tint="0.3999800086021423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2D69B"/>
      </left>
      <right style="medium">
        <color rgb="FFC2D69B"/>
      </right>
      <top>
        <color indexed="63"/>
      </top>
      <bottom style="medium">
        <color rgb="FFC2D69B"/>
      </bottom>
    </border>
    <border>
      <left>
        <color indexed="63"/>
      </left>
      <right style="medium">
        <color rgb="FFC2D69B"/>
      </right>
      <top>
        <color indexed="63"/>
      </top>
      <bottom style="medium">
        <color rgb="FFC2D69B"/>
      </bottom>
    </border>
    <border>
      <left style="thin"/>
      <right style="thin"/>
      <top style="thin"/>
      <bottom style="thin"/>
    </border>
    <border>
      <left>
        <color indexed="63"/>
      </left>
      <right style="medium">
        <color rgb="FF000000"/>
      </right>
      <top>
        <color indexed="63"/>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rgb="FF000000"/>
      </left>
      <right style="medium">
        <color rgb="FF000000"/>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color indexed="8"/>
      </bottom>
    </border>
    <border>
      <left style="thin">
        <color indexed="8"/>
      </left>
      <right style="thin">
        <color indexed="8"/>
      </right>
      <top style="thin"/>
      <bottom style="medium"/>
    </border>
    <border>
      <left style="medium"/>
      <right style="thin">
        <color indexed="8"/>
      </right>
      <top style="thin"/>
      <bottom style="medium"/>
    </border>
    <border>
      <left style="medium"/>
      <right style="thin"/>
      <top style="thin"/>
      <bottom style="thin"/>
    </border>
    <border>
      <left style="thin">
        <color indexed="8"/>
      </left>
      <right>
        <color indexed="63"/>
      </right>
      <top style="thin"/>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color rgb="FFC2D69B"/>
      </left>
      <right>
        <color indexed="63"/>
      </right>
      <top style="medium">
        <color rgb="FFC2D69B"/>
      </top>
      <bottom style="medium">
        <color rgb="FFC2D69B"/>
      </bottom>
    </border>
    <border>
      <left>
        <color indexed="63"/>
      </left>
      <right>
        <color indexed="63"/>
      </right>
      <top style="medium">
        <color rgb="FFC2D69B"/>
      </top>
      <bottom style="medium">
        <color rgb="FFC2D69B"/>
      </bottom>
    </border>
    <border>
      <left>
        <color indexed="63"/>
      </left>
      <right style="medium">
        <color rgb="FFC2D69B"/>
      </right>
      <top style="medium">
        <color rgb="FFC2D69B"/>
      </top>
      <bottom style="medium">
        <color rgb="FFC2D69B"/>
      </bottom>
    </border>
    <border>
      <left style="medium">
        <color rgb="FF00000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right style="thin"/>
      <top style="thin"/>
      <bottom style="medium"/>
    </border>
    <border>
      <left style="medium"/>
      <right style="thin"/>
      <top style="medium"/>
      <bottom style="thin"/>
    </border>
    <border>
      <left>
        <color indexed="63"/>
      </left>
      <right>
        <color indexed="63"/>
      </right>
      <top style="medium">
        <color rgb="FF000000"/>
      </top>
      <bottom>
        <color indexed="63"/>
      </bottom>
    </border>
    <border>
      <left style="medium">
        <color rgb="FF000000"/>
      </left>
      <right>
        <color indexed="63"/>
      </right>
      <top style="medium">
        <color rgb="FF000000"/>
      </top>
      <bottom>
        <color indexed="63"/>
      </bottom>
    </border>
    <border>
      <left style="medium">
        <color rgb="FFC2D69B"/>
      </left>
      <right>
        <color indexed="63"/>
      </right>
      <top>
        <color indexed="63"/>
      </top>
      <bottom>
        <color indexed="63"/>
      </bottom>
    </border>
    <border>
      <left style="thin">
        <color theme="3" tint="-0.4999699890613556"/>
      </left>
      <right>
        <color indexed="63"/>
      </right>
      <top style="thin">
        <color theme="3" tint="-0.4999699890613556"/>
      </top>
      <bottom style="thin"/>
    </border>
    <border>
      <left>
        <color indexed="63"/>
      </left>
      <right style="thin">
        <color theme="3" tint="-0.4999699890613556"/>
      </right>
      <top style="thin">
        <color theme="3" tint="-0.4999699890613556"/>
      </top>
      <bottom style="thin"/>
    </border>
    <border>
      <left style="thin">
        <color theme="3" tint="-0.4999699890613556"/>
      </left>
      <right>
        <color indexed="63"/>
      </right>
      <top style="thin">
        <color theme="3" tint="-0.4999699890613556"/>
      </top>
      <bottom style="thin">
        <color theme="3" tint="-0.4999699890613556"/>
      </bottom>
    </border>
    <border>
      <left>
        <color indexed="63"/>
      </left>
      <right style="thin">
        <color theme="3" tint="-0.4999699890613556"/>
      </right>
      <top style="thin">
        <color theme="3" tint="-0.4999699890613556"/>
      </top>
      <bottom style="thin">
        <color theme="3" tint="-0.4999699890613556"/>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thin"/>
      <right style="thin"/>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thin"/>
      <right>
        <color indexed="63"/>
      </right>
      <top style="thin"/>
      <bottom>
        <color indexed="63"/>
      </bottom>
    </border>
    <border>
      <left style="thin"/>
      <right>
        <color indexed="63"/>
      </right>
      <top>
        <color indexed="63"/>
      </top>
      <bottom style="medium"/>
    </border>
    <border>
      <left style="thin">
        <color indexed="8"/>
      </left>
      <right style="thin">
        <color indexed="8"/>
      </right>
      <top style="thin"/>
      <bottom style="medium">
        <color indexed="8"/>
      </bottom>
    </border>
    <border>
      <left style="thin">
        <color indexed="8"/>
      </left>
      <right style="thin">
        <color indexed="8"/>
      </right>
      <top style="medium">
        <color indexed="8"/>
      </top>
      <bottom>
        <color indexed="63"/>
      </bottom>
    </border>
    <border>
      <left style="medium"/>
      <right>
        <color indexed="63"/>
      </right>
      <top style="thin"/>
      <bottom>
        <color indexed="63"/>
      </bottom>
    </border>
    <border>
      <left style="medium">
        <color indexed="8"/>
      </left>
      <right>
        <color indexed="63"/>
      </right>
      <top style="thin"/>
      <bottom>
        <color indexed="63"/>
      </bottom>
    </border>
    <border>
      <left style="medium"/>
      <right style="medium"/>
      <top style="medium">
        <color indexed="8"/>
      </top>
      <bottom>
        <color indexed="63"/>
      </bottom>
    </border>
    <border>
      <left style="medium"/>
      <right style="medium"/>
      <top>
        <color indexed="63"/>
      </top>
      <bottom>
        <color indexed="63"/>
      </bottom>
    </border>
    <border>
      <left>
        <color indexed="63"/>
      </left>
      <right style="thin">
        <color theme="0" tint="-0.4999699890613556"/>
      </right>
      <top style="medium"/>
      <bottom>
        <color indexed="63"/>
      </bottom>
    </border>
    <border>
      <left style="thin">
        <color theme="0" tint="-0.4999699890613556"/>
      </left>
      <right style="thin">
        <color theme="0" tint="-0.4999699890613556"/>
      </right>
      <top style="medium"/>
      <bottom>
        <color indexed="63"/>
      </bottom>
    </border>
    <border>
      <left style="thin">
        <color theme="0" tint="-0.4999699890613556"/>
      </left>
      <right style="medium"/>
      <top style="medium"/>
      <bottom>
        <color indexed="63"/>
      </bottom>
    </border>
    <border>
      <left style="medium"/>
      <right style="thin"/>
      <top style="thin"/>
      <bottom>
        <color indexed="63"/>
      </bottom>
    </border>
    <border>
      <left>
        <color indexed="63"/>
      </left>
      <right style="thin">
        <color indexed="8"/>
      </right>
      <top style="thin"/>
      <bottom style="medium">
        <color indexed="8"/>
      </bottom>
    </border>
    <border>
      <left>
        <color indexed="63"/>
      </left>
      <right style="thin">
        <color indexed="8"/>
      </right>
      <top style="medium">
        <color indexed="8"/>
      </top>
      <bottom>
        <color indexed="63"/>
      </bottom>
    </border>
    <border>
      <left style="thin"/>
      <right style="medium"/>
      <top style="thin"/>
      <bottom style="medium">
        <color indexed="8"/>
      </bottom>
    </border>
    <border>
      <left style="thin"/>
      <right style="medium"/>
      <top style="medium">
        <color indexed="8"/>
      </top>
      <bottom style="medium"/>
    </border>
    <border>
      <left style="thin">
        <color indexed="8"/>
      </left>
      <right>
        <color indexed="63"/>
      </right>
      <top style="thin"/>
      <bottom style="medium">
        <color indexed="8"/>
      </bottom>
    </border>
    <border>
      <left style="thin">
        <color indexed="8"/>
      </left>
      <right>
        <color indexed="63"/>
      </right>
      <top style="medium">
        <color indexed="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18">
    <xf numFmtId="0" fontId="0" fillId="0" borderId="0" xfId="0"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Alignment="1">
      <alignment/>
    </xf>
    <xf numFmtId="0" fontId="9" fillId="35" borderId="12" xfId="0" applyFont="1" applyFill="1" applyBorder="1" applyAlignment="1">
      <alignment horizontal="center" vertical="center"/>
    </xf>
    <xf numFmtId="0" fontId="9" fillId="36" borderId="12" xfId="0" applyFont="1" applyFill="1" applyBorder="1" applyAlignment="1">
      <alignment horizontal="center" vertical="center"/>
    </xf>
    <xf numFmtId="0" fontId="9" fillId="37"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59"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pplyProtection="1">
      <alignment/>
      <protection/>
    </xf>
    <xf numFmtId="0" fontId="3" fillId="0" borderId="0" xfId="0" applyFont="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39" borderId="13" xfId="0" applyFont="1" applyFill="1" applyBorder="1" applyAlignment="1" applyProtection="1">
      <alignment horizontal="center" vertical="center" wrapText="1"/>
      <protection/>
    </xf>
    <xf numFmtId="0" fontId="4" fillId="39" borderId="14" xfId="0" applyFont="1" applyFill="1" applyBorder="1" applyAlignment="1" applyProtection="1">
      <alignment horizontal="center" vertical="center" wrapText="1"/>
      <protection/>
    </xf>
    <xf numFmtId="0" fontId="4" fillId="39" borderId="15"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1" borderId="17" xfId="0" applyFont="1" applyFill="1" applyBorder="1" applyAlignment="1" applyProtection="1">
      <alignment vertical="center" wrapText="1"/>
      <protection/>
    </xf>
    <xf numFmtId="0" fontId="4" fillId="41" borderId="18" xfId="0" applyFont="1" applyFill="1" applyBorder="1" applyAlignment="1" applyProtection="1">
      <alignment vertical="center" wrapText="1"/>
      <protection/>
    </xf>
    <xf numFmtId="0" fontId="4" fillId="40" borderId="16" xfId="0" applyFont="1" applyFill="1" applyBorder="1" applyAlignment="1" applyProtection="1">
      <alignment horizontal="left" vertical="center" wrapText="1"/>
      <protection/>
    </xf>
    <xf numFmtId="0" fontId="5" fillId="36" borderId="15"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15"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4" fillId="41" borderId="19" xfId="0" applyFont="1" applyFill="1" applyBorder="1" applyAlignment="1" applyProtection="1">
      <alignment vertical="center" wrapText="1"/>
      <protection/>
    </xf>
    <xf numFmtId="0" fontId="4" fillId="40" borderId="20"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4" fillId="41" borderId="12" xfId="0" applyFont="1" applyFill="1" applyBorder="1" applyAlignment="1" applyProtection="1">
      <alignment vertical="center" wrapText="1"/>
      <protection/>
    </xf>
    <xf numFmtId="0" fontId="4" fillId="40" borderId="21"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wrapText="1"/>
      <protection/>
    </xf>
    <xf numFmtId="0" fontId="4" fillId="44" borderId="12" xfId="0" applyFont="1" applyFill="1" applyBorder="1" applyAlignment="1" applyProtection="1">
      <alignment vertical="center" wrapText="1"/>
      <protection/>
    </xf>
    <xf numFmtId="0" fontId="4" fillId="44" borderId="22" xfId="0" applyFont="1" applyFill="1" applyBorder="1" applyAlignment="1" applyProtection="1">
      <alignment horizontal="center" vertical="center" wrapText="1"/>
      <protection/>
    </xf>
    <xf numFmtId="0" fontId="4" fillId="40" borderId="23"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36"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7" borderId="11"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wrapText="1"/>
      <protection/>
    </xf>
    <xf numFmtId="0" fontId="4" fillId="39" borderId="24" xfId="0" applyFont="1" applyFill="1" applyBorder="1" applyAlignment="1" applyProtection="1">
      <alignment vertical="center" wrapText="1"/>
      <protection/>
    </xf>
    <xf numFmtId="0" fontId="4" fillId="39" borderId="16" xfId="0" applyFont="1" applyFill="1" applyBorder="1" applyAlignment="1" applyProtection="1">
      <alignment horizontal="center" vertical="center" wrapText="1"/>
      <protection/>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6"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60" fillId="0" borderId="0" xfId="0" applyNumberFormat="1" applyFont="1" applyBorder="1" applyAlignment="1" applyProtection="1">
      <alignment/>
      <protection locked="0"/>
    </xf>
    <xf numFmtId="0" fontId="60" fillId="0" borderId="0" xfId="0" applyNumberFormat="1" applyFont="1" applyFill="1" applyBorder="1" applyAlignment="1" applyProtection="1">
      <alignment/>
      <protection locked="0"/>
    </xf>
    <xf numFmtId="0" fontId="61"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vertical="center" wrapText="1"/>
      <protection locked="0"/>
    </xf>
    <xf numFmtId="0" fontId="62" fillId="0" borderId="0" xfId="0" applyNumberFormat="1" applyFont="1" applyFill="1" applyBorder="1" applyAlignment="1" applyProtection="1">
      <alignment/>
      <protection locked="0"/>
    </xf>
    <xf numFmtId="0" fontId="62" fillId="0" borderId="0" xfId="0" applyNumberFormat="1" applyFont="1" applyBorder="1" applyAlignment="1" applyProtection="1">
      <alignment/>
      <protection locked="0"/>
    </xf>
    <xf numFmtId="0" fontId="10" fillId="0" borderId="22" xfId="0" applyNumberFormat="1" applyFont="1" applyBorder="1" applyAlignment="1" applyProtection="1">
      <alignment horizontal="center" vertical="center"/>
      <protection locked="0"/>
    </xf>
    <xf numFmtId="0" fontId="4" fillId="41" borderId="22" xfId="0" applyNumberFormat="1" applyFont="1" applyFill="1" applyBorder="1" applyAlignment="1" applyProtection="1">
      <alignment horizontal="center" vertical="center" wrapText="1"/>
      <protection locked="0"/>
    </xf>
    <xf numFmtId="0" fontId="4" fillId="44" borderId="23"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locked="0"/>
    </xf>
    <xf numFmtId="0" fontId="9" fillId="0" borderId="0" xfId="52" applyNumberFormat="1" applyFont="1" applyFill="1" applyBorder="1" applyAlignment="1" applyProtection="1">
      <alignment horizontal="left" vertical="center" wrapText="1"/>
      <protection locked="0"/>
    </xf>
    <xf numFmtId="0" fontId="0" fillId="0" borderId="0" xfId="52" applyNumberFormat="1" applyFont="1" applyFill="1" applyBorder="1" applyAlignment="1" applyProtection="1">
      <alignment wrapText="1"/>
      <protection locked="0"/>
    </xf>
    <xf numFmtId="0" fontId="63" fillId="0" borderId="0" xfId="0" applyNumberFormat="1" applyFont="1" applyFill="1" applyBorder="1" applyAlignment="1" applyProtection="1">
      <alignment/>
      <protection locked="0"/>
    </xf>
    <xf numFmtId="0" fontId="9" fillId="0" borderId="12" xfId="0" applyNumberFormat="1" applyFont="1" applyFill="1" applyBorder="1" applyAlignment="1" applyProtection="1">
      <alignment horizontal="center" vertical="center" wrapText="1"/>
      <protection hidden="1"/>
    </xf>
    <xf numFmtId="0" fontId="60" fillId="0" borderId="0" xfId="0" applyNumberFormat="1" applyFont="1" applyFill="1" applyBorder="1" applyAlignment="1" applyProtection="1">
      <alignment/>
      <protection hidden="1"/>
    </xf>
    <xf numFmtId="0" fontId="61" fillId="0" borderId="0" xfId="0" applyNumberFormat="1" applyFont="1" applyFill="1" applyBorder="1" applyAlignment="1" applyProtection="1">
      <alignment/>
      <protection hidden="1"/>
    </xf>
    <xf numFmtId="0" fontId="10" fillId="0" borderId="25" xfId="0" applyNumberFormat="1" applyFont="1" applyBorder="1" applyAlignment="1" applyProtection="1">
      <alignment horizontal="center" vertical="center"/>
      <protection locked="0"/>
    </xf>
    <xf numFmtId="0" fontId="4" fillId="41" borderId="25" xfId="0" applyNumberFormat="1" applyFont="1" applyFill="1" applyBorder="1" applyAlignment="1" applyProtection="1">
      <alignment horizontal="center" vertical="center" wrapText="1"/>
      <protection locked="0"/>
    </xf>
    <xf numFmtId="0" fontId="4" fillId="44" borderId="26" xfId="0"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protection locked="0"/>
    </xf>
    <xf numFmtId="0" fontId="59" fillId="0" borderId="12" xfId="0" applyFont="1" applyFill="1" applyBorder="1" applyAlignment="1" applyProtection="1">
      <alignment horizontal="center" vertical="center" wrapText="1"/>
      <protection locked="0"/>
    </xf>
    <xf numFmtId="0" fontId="7" fillId="45" borderId="28" xfId="0" applyNumberFormat="1" applyFont="1" applyFill="1" applyBorder="1" applyAlignment="1" applyProtection="1">
      <alignment horizontal="center" vertical="center" wrapText="1"/>
      <protection locked="0"/>
    </xf>
    <xf numFmtId="0" fontId="7" fillId="45" borderId="29" xfId="0" applyNumberFormat="1" applyFont="1" applyFill="1" applyBorder="1" applyAlignment="1" applyProtection="1">
      <alignment horizontal="center" vertical="center" wrapText="1"/>
      <protection locked="0"/>
    </xf>
    <xf numFmtId="0" fontId="59" fillId="0" borderId="30" xfId="0" applyFont="1" applyFill="1" applyBorder="1" applyAlignment="1" applyProtection="1">
      <alignment horizontal="center" vertical="center" wrapText="1"/>
      <protection locked="0"/>
    </xf>
    <xf numFmtId="0" fontId="0" fillId="0" borderId="21" xfId="0" applyNumberFormat="1" applyBorder="1" applyAlignment="1" applyProtection="1">
      <alignment horizontal="center" vertical="center"/>
      <protection hidden="1"/>
    </xf>
    <xf numFmtId="0" fontId="7" fillId="45" borderId="31" xfId="0" applyNumberFormat="1" applyFont="1" applyFill="1" applyBorder="1" applyAlignment="1" applyProtection="1">
      <alignment horizontal="center" vertical="center" wrapText="1"/>
      <protection locked="0"/>
    </xf>
    <xf numFmtId="0" fontId="64" fillId="0" borderId="30"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2" fillId="46" borderId="12" xfId="52" applyFont="1" applyFill="1" applyBorder="1" applyAlignment="1">
      <alignment horizontal="justify" vertical="center" wrapText="1"/>
      <protection/>
    </xf>
    <xf numFmtId="49" fontId="2" fillId="46" borderId="12" xfId="52" applyNumberFormat="1" applyFont="1" applyFill="1" applyBorder="1" applyAlignment="1">
      <alignment horizontal="justify" vertical="center" wrapText="1"/>
      <protection/>
    </xf>
    <xf numFmtId="0" fontId="2" fillId="0" borderId="12" xfId="52" applyFont="1" applyFill="1" applyBorder="1" applyAlignment="1">
      <alignment horizontal="justify" vertical="center" wrapText="1"/>
      <protection/>
    </xf>
    <xf numFmtId="0" fontId="9" fillId="0" borderId="12" xfId="0" applyFont="1" applyFill="1" applyBorder="1" applyAlignment="1" applyProtection="1">
      <alignment horizontal="center" vertical="center" wrapText="1"/>
      <protection locked="0"/>
    </xf>
    <xf numFmtId="0" fontId="2" fillId="46" borderId="20" xfId="52" applyFont="1" applyFill="1" applyBorder="1" applyAlignment="1">
      <alignment horizontal="justify" vertical="center" wrapText="1"/>
      <protection/>
    </xf>
    <xf numFmtId="0" fontId="2" fillId="46" borderId="32" xfId="52" applyFont="1" applyFill="1" applyBorder="1" applyAlignment="1">
      <alignment horizontal="justify" vertical="center" wrapText="1"/>
      <protection/>
    </xf>
    <xf numFmtId="0" fontId="65" fillId="0" borderId="0" xfId="0" applyNumberFormat="1" applyFont="1" applyFill="1" applyBorder="1" applyAlignment="1" applyProtection="1">
      <alignment/>
      <protection hidden="1"/>
    </xf>
    <xf numFmtId="0" fontId="65" fillId="0" borderId="0" xfId="0" applyNumberFormat="1" applyFont="1" applyBorder="1" applyAlignment="1" applyProtection="1">
      <alignment/>
      <protection locked="0"/>
    </xf>
    <xf numFmtId="0" fontId="65" fillId="0" borderId="0" xfId="0" applyNumberFormat="1" applyFont="1" applyAlignment="1" applyProtection="1">
      <alignment/>
      <protection locked="0"/>
    </xf>
    <xf numFmtId="0" fontId="2" fillId="47" borderId="25" xfId="52" applyFont="1" applyFill="1" applyBorder="1" applyAlignment="1" applyProtection="1">
      <alignment horizontal="center" vertical="center" wrapText="1"/>
      <protection locked="0"/>
    </xf>
    <xf numFmtId="0" fontId="2" fillId="47" borderId="12" xfId="52" applyFont="1" applyFill="1" applyBorder="1" applyAlignment="1" applyProtection="1">
      <alignment horizontal="center" vertical="center" wrapText="1"/>
      <protection locked="0"/>
    </xf>
    <xf numFmtId="0" fontId="2" fillId="46" borderId="21" xfId="52" applyFont="1" applyFill="1" applyBorder="1" applyAlignment="1">
      <alignment horizontal="justify" vertical="center" wrapText="1"/>
      <protection/>
    </xf>
    <xf numFmtId="0" fontId="2" fillId="0" borderId="32" xfId="52" applyFont="1" applyFill="1" applyBorder="1" applyAlignment="1">
      <alignment horizontal="justify" vertical="center" wrapText="1"/>
      <protection/>
    </xf>
    <xf numFmtId="0" fontId="2" fillId="0" borderId="26" xfId="52" applyFont="1" applyFill="1" applyBorder="1" applyAlignment="1">
      <alignment vertical="center" wrapText="1"/>
      <protection/>
    </xf>
    <xf numFmtId="0" fontId="2" fillId="0" borderId="25" xfId="52"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hidden="1"/>
    </xf>
    <xf numFmtId="0" fontId="17" fillId="0" borderId="21" xfId="0" applyNumberFormat="1" applyFont="1" applyBorder="1" applyAlignment="1" applyProtection="1">
      <alignment horizontal="center" vertical="center"/>
      <protection hidden="1"/>
    </xf>
    <xf numFmtId="0" fontId="2" fillId="0" borderId="12" xfId="0" applyFont="1" applyBorder="1" applyAlignment="1" applyProtection="1">
      <alignment horizontal="center" vertical="center" wrapText="1"/>
      <protection locked="0"/>
    </xf>
    <xf numFmtId="0" fontId="2" fillId="0" borderId="21" xfId="0" applyFont="1" applyBorder="1" applyAlignment="1" applyProtection="1">
      <alignment horizontal="left" vertical="center" wrapText="1"/>
      <protection locked="0"/>
    </xf>
    <xf numFmtId="0" fontId="39" fillId="0" borderId="30" xfId="0" applyFont="1" applyFill="1" applyBorder="1" applyAlignment="1" applyProtection="1">
      <alignment horizontal="center" vertical="center" wrapText="1"/>
      <protection locked="0"/>
    </xf>
    <xf numFmtId="0" fontId="59" fillId="0" borderId="12" xfId="0" applyFont="1" applyBorder="1" applyAlignment="1" applyProtection="1">
      <alignment horizontal="left" vertical="center" wrapText="1"/>
      <protection locked="0"/>
    </xf>
    <xf numFmtId="0" fontId="9" fillId="0" borderId="33" xfId="0" applyNumberFormat="1" applyFont="1" applyFill="1" applyBorder="1" applyAlignment="1" applyProtection="1">
      <alignment horizontal="center" vertical="center" wrapText="1"/>
      <protection locked="0"/>
    </xf>
    <xf numFmtId="0" fontId="59" fillId="0" borderId="34" xfId="0" applyFont="1" applyFill="1" applyBorder="1" applyAlignment="1" applyProtection="1">
      <alignment horizontal="center" vertical="center" wrapText="1"/>
      <protection locked="0"/>
    </xf>
    <xf numFmtId="0" fontId="59" fillId="0" borderId="33" xfId="0" applyFont="1" applyFill="1" applyBorder="1" applyAlignment="1" applyProtection="1">
      <alignment horizontal="left" vertical="center" wrapText="1"/>
      <protection locked="0"/>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3" fillId="0" borderId="38" xfId="0" applyFont="1" applyBorder="1" applyAlignment="1" applyProtection="1">
      <alignment vertical="center" wrapText="1"/>
      <protection/>
    </xf>
    <xf numFmtId="0" fontId="4" fillId="39" borderId="39" xfId="0" applyFont="1" applyFill="1" applyBorder="1" applyAlignment="1" applyProtection="1">
      <alignment horizontal="center" vertical="center" wrapText="1"/>
      <protection/>
    </xf>
    <xf numFmtId="0" fontId="4" fillId="39" borderId="40" xfId="0" applyFont="1" applyFill="1" applyBorder="1" applyAlignment="1" applyProtection="1">
      <alignment horizontal="center" vertical="center" wrapText="1"/>
      <protection/>
    </xf>
    <xf numFmtId="0" fontId="4" fillId="39" borderId="41" xfId="0" applyFont="1" applyFill="1" applyBorder="1" applyAlignment="1" applyProtection="1">
      <alignment horizontal="center" vertical="center" wrapText="1"/>
      <protection/>
    </xf>
    <xf numFmtId="0" fontId="4" fillId="40" borderId="42" xfId="0" applyFont="1" applyFill="1" applyBorder="1" applyAlignment="1" applyProtection="1">
      <alignment horizontal="center" vertical="center" wrapText="1"/>
      <protection/>
    </xf>
    <xf numFmtId="0" fontId="4" fillId="40" borderId="43" xfId="0" applyFont="1" applyFill="1" applyBorder="1" applyAlignment="1" applyProtection="1">
      <alignment horizontal="center" vertical="center" wrapText="1"/>
      <protection/>
    </xf>
    <xf numFmtId="0" fontId="4" fillId="40" borderId="44" xfId="0" applyFont="1" applyFill="1" applyBorder="1" applyAlignment="1" applyProtection="1">
      <alignment horizontal="center" vertical="center" wrapText="1"/>
      <protection/>
    </xf>
    <xf numFmtId="0" fontId="4" fillId="40" borderId="45"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 vertical="center" wrapText="1"/>
      <protection/>
    </xf>
    <xf numFmtId="0" fontId="4" fillId="40" borderId="46" xfId="0" applyFont="1" applyFill="1" applyBorder="1" applyAlignment="1" applyProtection="1">
      <alignment horizontal="center" vertical="center" wrapText="1"/>
      <protection/>
    </xf>
    <xf numFmtId="0" fontId="4" fillId="44" borderId="47" xfId="0" applyFont="1" applyFill="1" applyBorder="1" applyAlignment="1" applyProtection="1">
      <alignment horizontal="center" vertical="center" wrapText="1"/>
      <protection/>
    </xf>
    <xf numFmtId="0" fontId="4" fillId="44" borderId="48" xfId="0" applyFont="1" applyFill="1" applyBorder="1" applyAlignment="1" applyProtection="1">
      <alignment horizontal="center" vertical="center" wrapText="1"/>
      <protection/>
    </xf>
    <xf numFmtId="0" fontId="4" fillId="44" borderId="18" xfId="0" applyFont="1" applyFill="1" applyBorder="1" applyAlignment="1" applyProtection="1">
      <alignment horizontal="center" vertical="center" wrapText="1"/>
      <protection/>
    </xf>
    <xf numFmtId="0" fontId="5" fillId="42" borderId="14"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49" xfId="0" applyFont="1" applyFill="1" applyBorder="1" applyAlignment="1" applyProtection="1">
      <alignment horizontal="center" vertical="center" wrapText="1"/>
      <protection/>
    </xf>
    <xf numFmtId="0" fontId="5" fillId="43" borderId="16" xfId="0" applyFont="1" applyFill="1" applyBorder="1" applyAlignment="1" applyProtection="1">
      <alignment horizontal="center" vertical="center" wrapText="1"/>
      <protection/>
    </xf>
    <xf numFmtId="0" fontId="5" fillId="38" borderId="49"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4" fillId="44" borderId="30" xfId="0" applyFont="1" applyFill="1" applyBorder="1" applyAlignment="1" applyProtection="1">
      <alignment horizontal="center" vertical="center" wrapText="1"/>
      <protection/>
    </xf>
    <xf numFmtId="0" fontId="4" fillId="44" borderId="50" xfId="0" applyFont="1" applyFill="1" applyBorder="1" applyAlignment="1" applyProtection="1">
      <alignment horizontal="center" vertical="center" wrapText="1"/>
      <protection/>
    </xf>
    <xf numFmtId="0" fontId="4" fillId="39" borderId="48"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protection/>
    </xf>
    <xf numFmtId="0" fontId="4" fillId="41" borderId="48" xfId="0" applyFont="1" applyFill="1" applyBorder="1" applyAlignment="1" applyProtection="1">
      <alignment horizontal="center" vertical="center" wrapText="1"/>
      <protection/>
    </xf>
    <xf numFmtId="0" fontId="4" fillId="41" borderId="18" xfId="0" applyFont="1" applyFill="1" applyBorder="1" applyAlignment="1" applyProtection="1">
      <alignment horizontal="center" vertical="center" wrapText="1"/>
      <protection/>
    </xf>
    <xf numFmtId="0" fontId="4" fillId="41" borderId="51" xfId="0" applyFont="1" applyFill="1" applyBorder="1" applyAlignment="1" applyProtection="1">
      <alignment horizontal="center" vertical="center" wrapText="1"/>
      <protection/>
    </xf>
    <xf numFmtId="0" fontId="4" fillId="41" borderId="30"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49"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40" borderId="53" xfId="0" applyFont="1" applyFill="1" applyBorder="1" applyAlignment="1" applyProtection="1">
      <alignment horizontal="center" vertical="center" wrapText="1"/>
      <protection/>
    </xf>
    <xf numFmtId="0" fontId="4" fillId="40" borderId="24"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5" fillId="42" borderId="49" xfId="0" applyFont="1" applyFill="1" applyBorder="1" applyAlignment="1" applyProtection="1">
      <alignment horizontal="center" vertical="center" wrapText="1"/>
      <protection/>
    </xf>
    <xf numFmtId="0" fontId="5" fillId="42" borderId="16" xfId="0" applyFont="1" applyFill="1" applyBorder="1" applyAlignment="1" applyProtection="1">
      <alignment horizontal="center" vertical="center" wrapText="1"/>
      <protection/>
    </xf>
    <xf numFmtId="0" fontId="4" fillId="33" borderId="54"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58" fillId="0" borderId="55" xfId="0" applyFont="1" applyFill="1" applyBorder="1" applyAlignment="1">
      <alignment horizontal="center"/>
    </xf>
    <xf numFmtId="0" fontId="58" fillId="0" borderId="56" xfId="0" applyFont="1" applyFill="1" applyBorder="1" applyAlignment="1">
      <alignment horizontal="center"/>
    </xf>
    <xf numFmtId="0" fontId="66" fillId="0" borderId="57" xfId="0" applyFont="1" applyFill="1" applyBorder="1" applyAlignment="1">
      <alignment horizontal="center"/>
    </xf>
    <xf numFmtId="0" fontId="66" fillId="0" borderId="58" xfId="0" applyFont="1" applyFill="1" applyBorder="1" applyAlignment="1">
      <alignment horizontal="center"/>
    </xf>
    <xf numFmtId="0" fontId="12" fillId="0" borderId="12" xfId="0" applyNumberFormat="1" applyFont="1" applyBorder="1" applyAlignment="1" applyProtection="1">
      <alignment horizontal="left" vertical="center"/>
      <protection locked="0"/>
    </xf>
    <xf numFmtId="0" fontId="59" fillId="0" borderId="59" xfId="0" applyFont="1" applyFill="1" applyBorder="1" applyAlignment="1" applyProtection="1">
      <alignment horizontal="center" vertical="center" wrapText="1"/>
      <protection locked="0"/>
    </xf>
    <xf numFmtId="0" fontId="59" fillId="0" borderId="60" xfId="0" applyFont="1" applyFill="1" applyBorder="1" applyAlignment="1" applyProtection="1">
      <alignment horizontal="center" vertical="center" wrapText="1"/>
      <protection locked="0"/>
    </xf>
    <xf numFmtId="0" fontId="59" fillId="0" borderId="61" xfId="0" applyFont="1" applyFill="1" applyBorder="1" applyAlignment="1" applyProtection="1">
      <alignment horizontal="center" vertical="center" wrapText="1"/>
      <protection locked="0"/>
    </xf>
    <xf numFmtId="0" fontId="59" fillId="0" borderId="25" xfId="0" applyFont="1" applyFill="1" applyBorder="1" applyAlignment="1" applyProtection="1">
      <alignment horizontal="center" vertical="center" wrapText="1"/>
      <protection locked="0"/>
    </xf>
    <xf numFmtId="0" fontId="9" fillId="0" borderId="61" xfId="0" applyNumberFormat="1" applyFont="1" applyFill="1" applyBorder="1" applyAlignment="1" applyProtection="1">
      <alignment horizontal="center" vertical="center" wrapText="1"/>
      <protection hidden="1"/>
    </xf>
    <xf numFmtId="0" fontId="9" fillId="0" borderId="25" xfId="0" applyNumberFormat="1" applyFont="1" applyFill="1" applyBorder="1" applyAlignment="1" applyProtection="1">
      <alignment horizontal="center" vertical="center" wrapText="1"/>
      <protection hidden="1"/>
    </xf>
    <xf numFmtId="0" fontId="0" fillId="0" borderId="62" xfId="0" applyNumberFormat="1" applyBorder="1" applyAlignment="1" applyProtection="1">
      <alignment horizontal="center" vertical="center"/>
      <protection hidden="1"/>
    </xf>
    <xf numFmtId="0" fontId="0" fillId="0" borderId="26" xfId="0" applyNumberFormat="1" applyBorder="1" applyAlignment="1" applyProtection="1">
      <alignment horizontal="center" vertical="center"/>
      <protection hidden="1"/>
    </xf>
    <xf numFmtId="0" fontId="0" fillId="0" borderId="0" xfId="0" applyNumberFormat="1" applyAlignment="1" applyProtection="1">
      <alignment horizontal="center"/>
      <protection locked="0"/>
    </xf>
    <xf numFmtId="0" fontId="8" fillId="48" borderId="63" xfId="0" applyNumberFormat="1" applyFont="1" applyFill="1" applyBorder="1" applyAlignment="1" applyProtection="1">
      <alignment horizontal="center" vertical="center"/>
      <protection locked="0"/>
    </xf>
    <xf numFmtId="0" fontId="8" fillId="48" borderId="64" xfId="0" applyNumberFormat="1" applyFont="1" applyFill="1" applyBorder="1" applyAlignment="1" applyProtection="1">
      <alignment horizontal="center" vertical="center"/>
      <protection locked="0"/>
    </xf>
    <xf numFmtId="0" fontId="8" fillId="48" borderId="65" xfId="0" applyNumberFormat="1" applyFont="1" applyFill="1" applyBorder="1" applyAlignment="1" applyProtection="1">
      <alignment horizontal="center" vertical="center"/>
      <protection locked="0"/>
    </xf>
    <xf numFmtId="0" fontId="9" fillId="47" borderId="61" xfId="52" applyFont="1" applyFill="1" applyBorder="1" applyAlignment="1" applyProtection="1">
      <alignment horizontal="center" vertical="center" wrapText="1"/>
      <protection locked="0"/>
    </xf>
    <xf numFmtId="0" fontId="9" fillId="47" borderId="66" xfId="52" applyFont="1" applyFill="1" applyBorder="1" applyAlignment="1" applyProtection="1">
      <alignment horizontal="center" vertical="center" wrapText="1"/>
      <protection locked="0"/>
    </xf>
    <xf numFmtId="0" fontId="11" fillId="0" borderId="12" xfId="0" applyNumberFormat="1" applyFont="1" applyBorder="1" applyAlignment="1" applyProtection="1">
      <alignment horizontal="center" vertical="center"/>
      <protection locked="0"/>
    </xf>
    <xf numFmtId="14" fontId="11" fillId="0" borderId="12" xfId="0" applyNumberFormat="1" applyFont="1" applyBorder="1" applyAlignment="1" applyProtection="1">
      <alignment horizontal="center" vertical="center"/>
      <protection locked="0"/>
    </xf>
    <xf numFmtId="0" fontId="9" fillId="0" borderId="67" xfId="0" applyNumberFormat="1" applyFont="1" applyBorder="1" applyAlignment="1" applyProtection="1">
      <alignment horizontal="center"/>
      <protection locked="0"/>
    </xf>
    <xf numFmtId="0" fontId="9" fillId="0" borderId="68" xfId="0" applyNumberFormat="1" applyFont="1" applyBorder="1" applyAlignment="1" applyProtection="1">
      <alignment horizontal="center"/>
      <protection locked="0"/>
    </xf>
    <xf numFmtId="0" fontId="8" fillId="48" borderId="42" xfId="0" applyNumberFormat="1" applyFont="1" applyFill="1" applyBorder="1" applyAlignment="1" applyProtection="1">
      <alignment horizontal="center" vertical="center"/>
      <protection locked="0"/>
    </xf>
    <xf numFmtId="0" fontId="8" fillId="48" borderId="43" xfId="0" applyNumberFormat="1" applyFont="1" applyFill="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0" fillId="0" borderId="12" xfId="0" applyNumberFormat="1" applyBorder="1" applyAlignment="1" applyProtection="1">
      <alignment horizontal="center" wrapText="1"/>
      <protection locked="0"/>
    </xf>
    <xf numFmtId="0" fontId="0" fillId="0" borderId="12" xfId="0" applyNumberFormat="1" applyBorder="1" applyAlignment="1" applyProtection="1">
      <alignment horizontal="center"/>
      <protection locked="0"/>
    </xf>
    <xf numFmtId="0" fontId="7" fillId="48" borderId="69" xfId="0" applyNumberFormat="1" applyFont="1" applyFill="1" applyBorder="1" applyAlignment="1" applyProtection="1">
      <alignment horizontal="center" vertical="center"/>
      <protection locked="0"/>
    </xf>
    <xf numFmtId="0" fontId="7" fillId="48" borderId="70" xfId="0" applyNumberFormat="1" applyFont="1" applyFill="1" applyBorder="1" applyAlignment="1" applyProtection="1">
      <alignment horizontal="center" vertical="center"/>
      <protection locked="0"/>
    </xf>
    <xf numFmtId="0" fontId="7" fillId="45" borderId="71" xfId="0" applyNumberFormat="1" applyFont="1" applyFill="1" applyBorder="1" applyAlignment="1" applyProtection="1">
      <alignment horizontal="center" vertical="center" wrapText="1"/>
      <protection locked="0"/>
    </xf>
    <xf numFmtId="0" fontId="7" fillId="45" borderId="72" xfId="0" applyNumberFormat="1" applyFont="1" applyFill="1" applyBorder="1" applyAlignment="1" applyProtection="1">
      <alignment horizontal="center" vertical="center" wrapText="1"/>
      <protection locked="0"/>
    </xf>
    <xf numFmtId="0" fontId="7" fillId="45" borderId="73" xfId="0" applyNumberFormat="1" applyFont="1" applyFill="1" applyBorder="1" applyAlignment="1" applyProtection="1">
      <alignment horizontal="center" vertical="center" wrapText="1"/>
      <protection locked="0"/>
    </xf>
    <xf numFmtId="0" fontId="7" fillId="45" borderId="74" xfId="0" applyNumberFormat="1" applyFont="1" applyFill="1" applyBorder="1" applyAlignment="1" applyProtection="1">
      <alignment horizontal="center" vertical="center" wrapText="1"/>
      <protection locked="0"/>
    </xf>
    <xf numFmtId="0" fontId="7" fillId="49" borderId="75" xfId="0" applyNumberFormat="1" applyFont="1" applyFill="1" applyBorder="1" applyAlignment="1" applyProtection="1">
      <alignment horizontal="center" vertical="center"/>
      <protection locked="0"/>
    </xf>
    <xf numFmtId="0" fontId="7" fillId="49" borderId="76" xfId="0" applyNumberFormat="1" applyFont="1" applyFill="1" applyBorder="1" applyAlignment="1" applyProtection="1">
      <alignment horizontal="center" vertical="center"/>
      <protection locked="0"/>
    </xf>
    <xf numFmtId="0" fontId="14" fillId="0" borderId="77" xfId="0" applyNumberFormat="1" applyFont="1" applyFill="1" applyBorder="1" applyAlignment="1" applyProtection="1">
      <alignment horizontal="center" vertical="center" textRotation="90" wrapText="1"/>
      <protection locked="0"/>
    </xf>
    <xf numFmtId="0" fontId="14" fillId="0" borderId="78" xfId="0" applyNumberFormat="1" applyFont="1" applyFill="1" applyBorder="1" applyAlignment="1" applyProtection="1">
      <alignment horizontal="center" vertical="center" textRotation="90" wrapText="1"/>
      <protection locked="0"/>
    </xf>
    <xf numFmtId="0" fontId="15" fillId="0" borderId="78" xfId="0" applyFont="1" applyBorder="1" applyAlignment="1" applyProtection="1">
      <alignment horizontal="center" vertical="center" textRotation="90" wrapText="1"/>
      <protection locked="0"/>
    </xf>
    <xf numFmtId="0" fontId="8" fillId="48" borderId="79" xfId="0" applyNumberFormat="1" applyFont="1" applyFill="1" applyBorder="1" applyAlignment="1" applyProtection="1">
      <alignment horizontal="center" vertical="center"/>
      <protection locked="0"/>
    </xf>
    <xf numFmtId="0" fontId="8" fillId="48" borderId="80" xfId="0" applyNumberFormat="1" applyFont="1" applyFill="1" applyBorder="1" applyAlignment="1" applyProtection="1">
      <alignment horizontal="center" vertical="center"/>
      <protection locked="0"/>
    </xf>
    <xf numFmtId="0" fontId="8" fillId="48" borderId="81" xfId="0" applyNumberFormat="1" applyFont="1" applyFill="1" applyBorder="1" applyAlignment="1" applyProtection="1">
      <alignment horizontal="center" vertical="center"/>
      <protection locked="0"/>
    </xf>
    <xf numFmtId="0" fontId="7" fillId="50" borderId="30" xfId="0" applyNumberFormat="1" applyFont="1" applyFill="1" applyBorder="1" applyAlignment="1" applyProtection="1">
      <alignment horizontal="center" vertical="center"/>
      <protection locked="0"/>
    </xf>
    <xf numFmtId="0" fontId="7" fillId="50" borderId="82" xfId="0" applyNumberFormat="1" applyFont="1" applyFill="1" applyBorder="1" applyAlignment="1" applyProtection="1">
      <alignment horizontal="center" vertical="center"/>
      <protection locked="0"/>
    </xf>
    <xf numFmtId="0" fontId="7" fillId="45" borderId="83" xfId="0" applyNumberFormat="1" applyFont="1" applyFill="1" applyBorder="1" applyAlignment="1" applyProtection="1">
      <alignment horizontal="center" vertical="center" wrapText="1"/>
      <protection locked="0"/>
    </xf>
    <xf numFmtId="0" fontId="7" fillId="45" borderId="84" xfId="0" applyNumberFormat="1" applyFont="1" applyFill="1" applyBorder="1" applyAlignment="1" applyProtection="1">
      <alignment horizontal="center" vertical="center" wrapText="1"/>
      <protection locked="0"/>
    </xf>
    <xf numFmtId="0" fontId="9" fillId="47" borderId="61" xfId="52" applyFont="1" applyFill="1" applyBorder="1" applyAlignment="1" applyProtection="1">
      <alignment horizontal="justify" vertical="center" wrapText="1"/>
      <protection locked="0"/>
    </xf>
    <xf numFmtId="0" fontId="9" fillId="47" borderId="66" xfId="52" applyFont="1" applyFill="1" applyBorder="1" applyAlignment="1" applyProtection="1">
      <alignment horizontal="justify" vertical="center" wrapText="1"/>
      <protection locked="0"/>
    </xf>
    <xf numFmtId="0" fontId="9" fillId="47" borderId="25" xfId="52" applyFont="1" applyFill="1" applyBorder="1" applyAlignment="1" applyProtection="1">
      <alignment horizontal="center" vertical="center" wrapText="1"/>
      <protection locked="0"/>
    </xf>
    <xf numFmtId="0" fontId="8" fillId="0" borderId="60" xfId="0" applyNumberFormat="1" applyFont="1" applyBorder="1" applyAlignment="1" applyProtection="1">
      <alignment horizontal="center" vertical="center" wrapText="1"/>
      <protection locked="0"/>
    </xf>
    <xf numFmtId="0" fontId="8" fillId="0" borderId="50" xfId="0" applyNumberFormat="1" applyFont="1" applyBorder="1" applyAlignment="1" applyProtection="1">
      <alignment horizontal="center" vertical="center" wrapText="1"/>
      <protection locked="0"/>
    </xf>
    <xf numFmtId="0" fontId="7" fillId="45" borderId="12" xfId="0" applyNumberFormat="1" applyFont="1" applyFill="1" applyBorder="1" applyAlignment="1" applyProtection="1">
      <alignment horizontal="center" vertical="center" wrapText="1"/>
      <protection locked="0"/>
    </xf>
    <xf numFmtId="0" fontId="7" fillId="45" borderId="32" xfId="0" applyNumberFormat="1" applyFont="1" applyFill="1" applyBorder="1" applyAlignment="1" applyProtection="1">
      <alignment horizontal="center" vertical="center" wrapText="1"/>
      <protection locked="0"/>
    </xf>
    <xf numFmtId="0" fontId="7" fillId="45" borderId="85" xfId="0" applyNumberFormat="1" applyFont="1" applyFill="1" applyBorder="1" applyAlignment="1" applyProtection="1">
      <alignment horizontal="center" vertical="center" wrapText="1"/>
      <protection locked="0"/>
    </xf>
    <xf numFmtId="0" fontId="7" fillId="45" borderId="86" xfId="0" applyNumberFormat="1" applyFont="1" applyFill="1" applyBorder="1" applyAlignment="1" applyProtection="1">
      <alignment horizontal="center" vertical="center" wrapText="1"/>
      <protection locked="0"/>
    </xf>
    <xf numFmtId="0" fontId="67" fillId="0" borderId="0" xfId="0" applyNumberFormat="1" applyFont="1" applyBorder="1" applyAlignment="1" applyProtection="1">
      <alignment horizontal="center"/>
      <protection locked="0"/>
    </xf>
    <xf numFmtId="0" fontId="7" fillId="45" borderId="33" xfId="0" applyNumberFormat="1" applyFont="1" applyFill="1" applyBorder="1" applyAlignment="1" applyProtection="1">
      <alignment horizontal="center" vertical="center" wrapText="1"/>
      <protection locked="0"/>
    </xf>
    <xf numFmtId="0" fontId="7" fillId="45" borderId="87" xfId="0" applyNumberFormat="1" applyFont="1" applyFill="1" applyBorder="1" applyAlignment="1" applyProtection="1">
      <alignment horizontal="center" vertical="center" wrapText="1"/>
      <protection locked="0"/>
    </xf>
    <xf numFmtId="0" fontId="7" fillId="45" borderId="88" xfId="0" applyNumberFormat="1" applyFont="1" applyFill="1" applyBorder="1" applyAlignment="1" applyProtection="1">
      <alignment horizontal="center" vertical="center" wrapText="1"/>
      <protection locked="0"/>
    </xf>
    <xf numFmtId="0" fontId="64" fillId="0" borderId="59" xfId="0" applyFont="1" applyFill="1" applyBorder="1" applyAlignment="1" applyProtection="1">
      <alignment horizontal="center" vertical="center" wrapText="1"/>
      <protection locked="0"/>
    </xf>
    <xf numFmtId="0" fontId="64" fillId="0" borderId="60"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2" fillId="47" borderId="61" xfId="52" applyFont="1" applyFill="1" applyBorder="1" applyAlignment="1" applyProtection="1">
      <alignment horizontal="justify" vertical="center" wrapText="1"/>
      <protection locked="0"/>
    </xf>
    <xf numFmtId="0" fontId="2" fillId="47" borderId="66" xfId="52" applyFont="1" applyFill="1" applyBorder="1" applyAlignment="1" applyProtection="1">
      <alignment horizontal="justify"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51">
    <dxf>
      <fill>
        <patternFill>
          <bgColor rgb="FFFFC000"/>
        </patternFill>
      </fill>
    </dxf>
    <dxf>
      <fill>
        <patternFill>
          <bgColor rgb="FFF98D6B"/>
        </patternFill>
      </fill>
    </dxf>
    <dxf>
      <fill>
        <patternFill>
          <bgColor rgb="FFFFC000"/>
        </patternFill>
      </fill>
    </dxf>
    <dxf>
      <fill>
        <patternFill>
          <bgColor rgb="FFF98D6B"/>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171450</xdr:rowOff>
    </xdr:from>
    <xdr:to>
      <xdr:col>2</xdr:col>
      <xdr:colOff>1400175</xdr:colOff>
      <xdr:row>7</xdr:row>
      <xdr:rowOff>28575</xdr:rowOff>
    </xdr:to>
    <xdr:pic>
      <xdr:nvPicPr>
        <xdr:cNvPr id="1" name="Imagen 2"/>
        <xdr:cNvPicPr preferRelativeResize="1">
          <a:picLocks noChangeAspect="1"/>
        </xdr:cNvPicPr>
      </xdr:nvPicPr>
      <xdr:blipFill>
        <a:blip r:embed="rId1"/>
        <a:stretch>
          <a:fillRect/>
        </a:stretch>
      </xdr:blipFill>
      <xdr:spPr>
        <a:xfrm>
          <a:off x="1866900" y="533400"/>
          <a:ext cx="733425" cy="771525"/>
        </a:xfrm>
        <a:prstGeom prst="rect">
          <a:avLst/>
        </a:prstGeom>
        <a:noFill/>
        <a:ln w="9525" cmpd="sng">
          <a:noFill/>
        </a:ln>
      </xdr:spPr>
    </xdr:pic>
    <xdr:clientData/>
  </xdr:twoCellAnchor>
  <xdr:twoCellAnchor>
    <xdr:from>
      <xdr:col>0</xdr:col>
      <xdr:colOff>619125</xdr:colOff>
      <xdr:row>6</xdr:row>
      <xdr:rowOff>0</xdr:rowOff>
    </xdr:from>
    <xdr:to>
      <xdr:col>3</xdr:col>
      <xdr:colOff>1314450</xdr:colOff>
      <xdr:row>9</xdr:row>
      <xdr:rowOff>0</xdr:rowOff>
    </xdr:to>
    <xdr:sp>
      <xdr:nvSpPr>
        <xdr:cNvPr id="2" name="CuadroTexto 1"/>
        <xdr:cNvSpPr txBox="1">
          <a:spLocks noChangeArrowheads="1"/>
        </xdr:cNvSpPr>
      </xdr:nvSpPr>
      <xdr:spPr>
        <a:xfrm>
          <a:off x="619125" y="1095375"/>
          <a:ext cx="3467100" cy="542925"/>
        </a:xfrm>
        <a:prstGeom prst="rect">
          <a:avLst/>
        </a:prstGeom>
        <a:noFill/>
        <a:ln w="9525" cmpd="sng">
          <a:noFill/>
        </a:ln>
      </xdr:spPr>
      <xdr:txBody>
        <a:bodyPr vertOverflow="clip" wrap="square"/>
        <a:p>
          <a:pPr algn="l">
            <a:defRPr/>
          </a:pPr>
          <a:r>
            <a:rPr lang="en-US" cap="none" sz="3200" b="1" i="0" u="none" baseline="0">
              <a:solidFill>
                <a:srgbClr val="000000"/>
              </a:solidFill>
            </a:rPr>
            <a:t>Gobernación de Santander</a:t>
          </a:r>
        </a:p>
      </xdr:txBody>
    </xdr:sp>
    <xdr:clientData/>
  </xdr:twoCellAnchor>
  <xdr:twoCellAnchor>
    <xdr:from>
      <xdr:col>0</xdr:col>
      <xdr:colOff>838200</xdr:colOff>
      <xdr:row>0</xdr:row>
      <xdr:rowOff>104775</xdr:rowOff>
    </xdr:from>
    <xdr:to>
      <xdr:col>3</xdr:col>
      <xdr:colOff>1533525</xdr:colOff>
      <xdr:row>3</xdr:row>
      <xdr:rowOff>123825</xdr:rowOff>
    </xdr:to>
    <xdr:sp>
      <xdr:nvSpPr>
        <xdr:cNvPr id="3" name="CuadroTexto 4"/>
        <xdr:cNvSpPr txBox="1">
          <a:spLocks noChangeArrowheads="1"/>
        </xdr:cNvSpPr>
      </xdr:nvSpPr>
      <xdr:spPr>
        <a:xfrm>
          <a:off x="838200" y="104775"/>
          <a:ext cx="3467100" cy="561975"/>
        </a:xfrm>
        <a:prstGeom prst="rect">
          <a:avLst/>
        </a:prstGeom>
        <a:noFill/>
        <a:ln w="9525" cmpd="sng">
          <a:noFill/>
        </a:ln>
      </xdr:spPr>
      <xdr:txBody>
        <a:bodyPr vertOverflow="clip" wrap="square"/>
        <a:p>
          <a:pPr algn="l">
            <a:defRPr/>
          </a:pPr>
          <a:r>
            <a:rPr lang="en-US" cap="none" sz="3200" b="1" i="0" u="none" baseline="0">
              <a:solidFill>
                <a:srgbClr val="000000"/>
              </a:solidFill>
            </a:rPr>
            <a:t>República de Colombia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B2:E9"/>
  <sheetViews>
    <sheetView zoomScalePageLayoutView="0" workbookViewId="0" topLeftCell="A1">
      <selection activeCell="E8" sqref="E8"/>
    </sheetView>
  </sheetViews>
  <sheetFormatPr defaultColWidth="11.00390625" defaultRowHeight="14.25"/>
  <cols>
    <col min="2" max="2" width="15.375" style="0" customWidth="1"/>
    <col min="3" max="3" width="16.375" style="0" customWidth="1"/>
    <col min="4" max="4" width="27.375" style="0" customWidth="1"/>
    <col min="5" max="5" width="28.25390625" style="0" customWidth="1"/>
  </cols>
  <sheetData>
    <row r="1" ht="15" thickBot="1"/>
    <row r="2" spans="2:5" ht="16.5" thickBot="1">
      <c r="B2" s="107" t="s">
        <v>0</v>
      </c>
      <c r="C2" s="108"/>
      <c r="D2" s="108"/>
      <c r="E2" s="109"/>
    </row>
    <row r="3" spans="2:5" ht="16.5" thickBot="1">
      <c r="B3" s="107" t="s">
        <v>1</v>
      </c>
      <c r="C3" s="108"/>
      <c r="D3" s="108"/>
      <c r="E3" s="109"/>
    </row>
    <row r="4" spans="2:5" ht="16.5" thickBot="1">
      <c r="B4" s="1" t="s">
        <v>2</v>
      </c>
      <c r="C4" s="2" t="s">
        <v>3</v>
      </c>
      <c r="D4" s="2" t="s">
        <v>4</v>
      </c>
      <c r="E4" s="2" t="s">
        <v>5</v>
      </c>
    </row>
    <row r="5" spans="2:5" ht="30.75" thickBot="1">
      <c r="B5" s="3">
        <v>1</v>
      </c>
      <c r="C5" s="4" t="s">
        <v>6</v>
      </c>
      <c r="D5" s="5" t="s">
        <v>7</v>
      </c>
      <c r="E5" s="5" t="s">
        <v>8</v>
      </c>
    </row>
    <row r="6" spans="2:5" ht="30.75" thickBot="1">
      <c r="B6" s="6">
        <v>2</v>
      </c>
      <c r="C6" s="7" t="s">
        <v>9</v>
      </c>
      <c r="D6" s="8" t="s">
        <v>10</v>
      </c>
      <c r="E6" s="8" t="s">
        <v>11</v>
      </c>
    </row>
    <row r="7" spans="2:5" ht="30.75" thickBot="1">
      <c r="B7" s="3">
        <v>3</v>
      </c>
      <c r="C7" s="4" t="s">
        <v>12</v>
      </c>
      <c r="D7" s="5" t="s">
        <v>13</v>
      </c>
      <c r="E7" s="5" t="s">
        <v>14</v>
      </c>
    </row>
    <row r="8" spans="2:5" ht="30.75" thickBot="1">
      <c r="B8" s="3">
        <v>4</v>
      </c>
      <c r="C8" s="4" t="s">
        <v>15</v>
      </c>
      <c r="D8" s="5" t="s">
        <v>16</v>
      </c>
      <c r="E8" s="5" t="s">
        <v>17</v>
      </c>
    </row>
    <row r="9" spans="2:5" ht="30.75" thickBot="1">
      <c r="B9" s="3">
        <v>5</v>
      </c>
      <c r="C9" s="4" t="s">
        <v>18</v>
      </c>
      <c r="D9" s="5" t="s">
        <v>19</v>
      </c>
      <c r="E9" s="5" t="s">
        <v>20</v>
      </c>
    </row>
  </sheetData>
  <sheetProtection password="A943" sheet="1"/>
  <mergeCells count="2">
    <mergeCell ref="B2:E2"/>
    <mergeCell ref="B3:E3"/>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Hoja2"/>
  <dimension ref="B2:D9"/>
  <sheetViews>
    <sheetView zoomScalePageLayoutView="0" workbookViewId="0" topLeftCell="A1">
      <selection activeCell="C8" sqref="C8"/>
    </sheetView>
  </sheetViews>
  <sheetFormatPr defaultColWidth="11.00390625" defaultRowHeight="14.25"/>
  <cols>
    <col min="3" max="3" width="15.375" style="0" customWidth="1"/>
    <col min="4" max="4" width="52.375" style="0" customWidth="1"/>
  </cols>
  <sheetData>
    <row r="1" ht="15" thickBot="1"/>
    <row r="2" spans="2:4" ht="31.5" customHeight="1" thickBot="1">
      <c r="B2" s="107" t="s">
        <v>21</v>
      </c>
      <c r="C2" s="108"/>
      <c r="D2" s="109"/>
    </row>
    <row r="3" spans="2:4" ht="16.5" thickBot="1">
      <c r="B3" s="107" t="s">
        <v>22</v>
      </c>
      <c r="C3" s="108"/>
      <c r="D3" s="109"/>
    </row>
    <row r="4" spans="2:4" ht="16.5" thickBot="1">
      <c r="B4" s="1" t="s">
        <v>2</v>
      </c>
      <c r="C4" s="2" t="s">
        <v>3</v>
      </c>
      <c r="D4" s="2" t="s">
        <v>4</v>
      </c>
    </row>
    <row r="5" spans="2:4" ht="30.75" thickBot="1">
      <c r="B5" s="3">
        <v>1</v>
      </c>
      <c r="C5" s="4" t="s">
        <v>23</v>
      </c>
      <c r="D5" s="4" t="s">
        <v>24</v>
      </c>
    </row>
    <row r="6" spans="2:4" ht="30.75" thickBot="1">
      <c r="B6" s="9">
        <v>2</v>
      </c>
      <c r="C6" s="10" t="s">
        <v>25</v>
      </c>
      <c r="D6" s="10" t="s">
        <v>26</v>
      </c>
    </row>
    <row r="7" spans="2:4" ht="30.75" thickBot="1">
      <c r="B7" s="3">
        <v>3</v>
      </c>
      <c r="C7" s="4" t="s">
        <v>27</v>
      </c>
      <c r="D7" s="4" t="s">
        <v>28</v>
      </c>
    </row>
    <row r="8" spans="2:4" ht="30.75" thickBot="1">
      <c r="B8" s="3">
        <v>4</v>
      </c>
      <c r="C8" s="4" t="s">
        <v>29</v>
      </c>
      <c r="D8" s="4" t="s">
        <v>30</v>
      </c>
    </row>
    <row r="9" spans="2:4" ht="30.75" thickBot="1">
      <c r="B9" s="3">
        <v>5</v>
      </c>
      <c r="C9" s="4" t="s">
        <v>31</v>
      </c>
      <c r="D9" s="4" t="s">
        <v>32</v>
      </c>
    </row>
  </sheetData>
  <sheetProtection password="A943" sheet="1"/>
  <mergeCells count="2">
    <mergeCell ref="B2:D2"/>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B2:P19"/>
  <sheetViews>
    <sheetView zoomScalePageLayoutView="0" workbookViewId="0" topLeftCell="A1">
      <selection activeCell="C3" sqref="C3:G3"/>
    </sheetView>
  </sheetViews>
  <sheetFormatPr defaultColWidth="11.00390625" defaultRowHeight="14.25"/>
  <cols>
    <col min="1" max="1" width="11.00390625" style="19" customWidth="1"/>
    <col min="2" max="2" width="16.625" style="19" bestFit="1" customWidth="1"/>
    <col min="3" max="3" width="17.875" style="19" customWidth="1"/>
    <col min="4" max="4" width="20.625" style="19" customWidth="1"/>
    <col min="5" max="5" width="18.25390625" style="19" customWidth="1"/>
    <col min="6" max="6" width="11.00390625" style="19" customWidth="1"/>
    <col min="7" max="7" width="18.75390625" style="19" customWidth="1"/>
    <col min="8" max="9" width="11.00390625" style="19" customWidth="1"/>
    <col min="10" max="10" width="0" style="19" hidden="1" customWidth="1"/>
    <col min="11" max="11" width="12.875" style="19" customWidth="1"/>
    <col min="12" max="12" width="17.375" style="19" bestFit="1" customWidth="1"/>
    <col min="13" max="13" width="8.625" style="19" bestFit="1" customWidth="1"/>
    <col min="14" max="14" width="14.875" style="19" customWidth="1"/>
    <col min="15" max="15" width="12.375" style="19" customWidth="1"/>
    <col min="16" max="16" width="17.875" style="19" customWidth="1"/>
    <col min="17" max="16384" width="11.00390625" style="19" customWidth="1"/>
  </cols>
  <sheetData>
    <row r="1" ht="15" thickBot="1"/>
    <row r="2" spans="2:16" ht="16.5" customHeight="1" thickBot="1">
      <c r="B2" s="141" t="s">
        <v>33</v>
      </c>
      <c r="C2" s="142"/>
      <c r="D2" s="142"/>
      <c r="E2" s="142"/>
      <c r="F2" s="142"/>
      <c r="G2" s="143"/>
      <c r="H2" s="20"/>
      <c r="I2" s="114" t="s">
        <v>34</v>
      </c>
      <c r="J2" s="115"/>
      <c r="K2" s="116"/>
      <c r="L2" s="131" t="s">
        <v>35</v>
      </c>
      <c r="M2" s="131"/>
      <c r="N2" s="131"/>
      <c r="O2" s="131"/>
      <c r="P2" s="132"/>
    </row>
    <row r="3" spans="2:16" ht="16.5" thickBot="1">
      <c r="B3" s="144" t="s">
        <v>34</v>
      </c>
      <c r="C3" s="111" t="s">
        <v>35</v>
      </c>
      <c r="D3" s="112"/>
      <c r="E3" s="112"/>
      <c r="F3" s="112"/>
      <c r="G3" s="113"/>
      <c r="H3" s="21"/>
      <c r="I3" s="117"/>
      <c r="J3" s="118"/>
      <c r="K3" s="119"/>
      <c r="L3" s="22" t="s">
        <v>95</v>
      </c>
      <c r="M3" s="23" t="s">
        <v>36</v>
      </c>
      <c r="N3" s="23" t="s">
        <v>37</v>
      </c>
      <c r="O3" s="23" t="s">
        <v>38</v>
      </c>
      <c r="P3" s="23" t="s">
        <v>39</v>
      </c>
    </row>
    <row r="4" spans="2:16" ht="16.5" customHeight="1" thickBot="1">
      <c r="B4" s="145"/>
      <c r="C4" s="49" t="s">
        <v>110</v>
      </c>
      <c r="D4" s="22" t="s">
        <v>36</v>
      </c>
      <c r="E4" s="22" t="s">
        <v>37</v>
      </c>
      <c r="F4" s="22" t="s">
        <v>38</v>
      </c>
      <c r="G4" s="22" t="s">
        <v>39</v>
      </c>
      <c r="H4" s="110"/>
      <c r="I4" s="117"/>
      <c r="J4" s="118"/>
      <c r="K4" s="119"/>
      <c r="L4" s="24">
        <v>-1</v>
      </c>
      <c r="M4" s="24">
        <v>-2</v>
      </c>
      <c r="N4" s="24">
        <v>-3</v>
      </c>
      <c r="O4" s="24">
        <v>-4</v>
      </c>
      <c r="P4" s="24">
        <v>-5</v>
      </c>
    </row>
    <row r="5" spans="2:16" ht="16.5" thickBot="1">
      <c r="B5" s="146"/>
      <c r="C5" s="50">
        <v>1</v>
      </c>
      <c r="D5" s="24">
        <v>2</v>
      </c>
      <c r="E5" s="24">
        <v>3</v>
      </c>
      <c r="F5" s="24">
        <v>4</v>
      </c>
      <c r="G5" s="24">
        <v>5</v>
      </c>
      <c r="H5" s="110"/>
      <c r="I5" s="117"/>
      <c r="J5" s="118"/>
      <c r="K5" s="119"/>
      <c r="L5" s="133" t="s">
        <v>96</v>
      </c>
      <c r="M5" s="134"/>
      <c r="N5" s="120" t="s">
        <v>97</v>
      </c>
      <c r="O5" s="121"/>
      <c r="P5" s="122"/>
    </row>
    <row r="6" spans="2:16" ht="16.5" hidden="1" thickBot="1">
      <c r="B6" s="25"/>
      <c r="C6" s="24"/>
      <c r="D6" s="24"/>
      <c r="E6" s="24"/>
      <c r="F6" s="24"/>
      <c r="G6" s="24"/>
      <c r="H6" s="20"/>
      <c r="I6" s="117"/>
      <c r="J6" s="118"/>
      <c r="K6" s="119"/>
      <c r="L6" s="26"/>
      <c r="M6" s="27"/>
      <c r="N6" s="120"/>
      <c r="O6" s="121"/>
      <c r="P6" s="122"/>
    </row>
    <row r="7" spans="2:16" ht="16.5" thickBot="1">
      <c r="B7" s="28" t="s">
        <v>59</v>
      </c>
      <c r="C7" s="29" t="s">
        <v>40</v>
      </c>
      <c r="D7" s="29" t="s">
        <v>41</v>
      </c>
      <c r="E7" s="30" t="s">
        <v>42</v>
      </c>
      <c r="F7" s="31" t="s">
        <v>43</v>
      </c>
      <c r="G7" s="31" t="s">
        <v>44</v>
      </c>
      <c r="H7" s="32"/>
      <c r="I7" s="135" t="s">
        <v>98</v>
      </c>
      <c r="J7" s="33">
        <v>1</v>
      </c>
      <c r="K7" s="34" t="s">
        <v>6</v>
      </c>
      <c r="L7" s="137" t="s">
        <v>40</v>
      </c>
      <c r="M7" s="139" t="s">
        <v>41</v>
      </c>
      <c r="N7" s="149" t="s">
        <v>42</v>
      </c>
      <c r="O7" s="125" t="s">
        <v>43</v>
      </c>
      <c r="P7" s="125" t="s">
        <v>44</v>
      </c>
    </row>
    <row r="8" spans="2:16" ht="16.5" thickBot="1">
      <c r="B8" s="28" t="s">
        <v>60</v>
      </c>
      <c r="C8" s="29" t="s">
        <v>41</v>
      </c>
      <c r="D8" s="29" t="s">
        <v>45</v>
      </c>
      <c r="E8" s="30" t="s">
        <v>46</v>
      </c>
      <c r="F8" s="31" t="s">
        <v>47</v>
      </c>
      <c r="G8" s="35" t="s">
        <v>48</v>
      </c>
      <c r="H8" s="32"/>
      <c r="I8" s="136"/>
      <c r="J8" s="36"/>
      <c r="K8" s="37">
        <v>1</v>
      </c>
      <c r="L8" s="138"/>
      <c r="M8" s="140"/>
      <c r="N8" s="150"/>
      <c r="O8" s="126"/>
      <c r="P8" s="126"/>
    </row>
    <row r="9" spans="2:16" ht="32.25" thickBot="1">
      <c r="B9" s="28" t="s">
        <v>61</v>
      </c>
      <c r="C9" s="29" t="s">
        <v>49</v>
      </c>
      <c r="D9" s="30" t="s">
        <v>46</v>
      </c>
      <c r="E9" s="31" t="s">
        <v>50</v>
      </c>
      <c r="F9" s="35" t="s">
        <v>51</v>
      </c>
      <c r="G9" s="35" t="s">
        <v>52</v>
      </c>
      <c r="H9" s="32"/>
      <c r="I9" s="136"/>
      <c r="J9" s="38">
        <v>2</v>
      </c>
      <c r="K9" s="37" t="s">
        <v>99</v>
      </c>
      <c r="L9" s="29" t="s">
        <v>41</v>
      </c>
      <c r="M9" s="29" t="s">
        <v>45</v>
      </c>
      <c r="N9" s="30" t="s">
        <v>46</v>
      </c>
      <c r="O9" s="31" t="s">
        <v>47</v>
      </c>
      <c r="P9" s="35" t="s">
        <v>48</v>
      </c>
    </row>
    <row r="10" spans="2:16" ht="16.5" thickBot="1">
      <c r="B10" s="28" t="s">
        <v>62</v>
      </c>
      <c r="C10" s="30" t="s">
        <v>53</v>
      </c>
      <c r="D10" s="31" t="s">
        <v>47</v>
      </c>
      <c r="E10" s="31" t="s">
        <v>54</v>
      </c>
      <c r="F10" s="35" t="s">
        <v>55</v>
      </c>
      <c r="G10" s="35" t="s">
        <v>56</v>
      </c>
      <c r="H10" s="32"/>
      <c r="I10" s="129" t="s">
        <v>101</v>
      </c>
      <c r="J10" s="39">
        <v>3</v>
      </c>
      <c r="K10" s="37" t="s">
        <v>12</v>
      </c>
      <c r="L10" s="137" t="s">
        <v>49</v>
      </c>
      <c r="M10" s="149" t="s">
        <v>46</v>
      </c>
      <c r="N10" s="125" t="s">
        <v>50</v>
      </c>
      <c r="O10" s="127" t="s">
        <v>51</v>
      </c>
      <c r="P10" s="127" t="s">
        <v>52</v>
      </c>
    </row>
    <row r="11" spans="2:16" ht="16.5" thickBot="1">
      <c r="B11" s="28" t="s">
        <v>63</v>
      </c>
      <c r="C11" s="31" t="s">
        <v>44</v>
      </c>
      <c r="D11" s="31" t="s">
        <v>57</v>
      </c>
      <c r="E11" s="35" t="s">
        <v>52</v>
      </c>
      <c r="F11" s="35" t="s">
        <v>56</v>
      </c>
      <c r="G11" s="35" t="s">
        <v>58</v>
      </c>
      <c r="H11" s="32"/>
      <c r="I11" s="129"/>
      <c r="J11" s="39"/>
      <c r="K11" s="37">
        <v>3</v>
      </c>
      <c r="L11" s="138"/>
      <c r="M11" s="150"/>
      <c r="N11" s="126"/>
      <c r="O11" s="128"/>
      <c r="P11" s="128"/>
    </row>
    <row r="12" spans="9:16" ht="15.75">
      <c r="I12" s="129"/>
      <c r="J12" s="39">
        <v>4</v>
      </c>
      <c r="K12" s="37" t="s">
        <v>15</v>
      </c>
      <c r="L12" s="123" t="s">
        <v>53</v>
      </c>
      <c r="M12" s="125" t="s">
        <v>47</v>
      </c>
      <c r="N12" s="125" t="s">
        <v>54</v>
      </c>
      <c r="O12" s="127" t="s">
        <v>55</v>
      </c>
      <c r="P12" s="127" t="s">
        <v>56</v>
      </c>
    </row>
    <row r="13" spans="9:16" ht="16.5" thickBot="1">
      <c r="I13" s="129"/>
      <c r="J13" s="39"/>
      <c r="K13" s="37">
        <v>4</v>
      </c>
      <c r="L13" s="124"/>
      <c r="M13" s="126"/>
      <c r="N13" s="126"/>
      <c r="O13" s="128"/>
      <c r="P13" s="128"/>
    </row>
    <row r="14" spans="2:16" ht="32.25" customHeight="1" thickBot="1">
      <c r="B14" s="151" t="s">
        <v>81</v>
      </c>
      <c r="C14" s="152"/>
      <c r="D14" s="152"/>
      <c r="E14" s="152"/>
      <c r="I14" s="130"/>
      <c r="J14" s="40">
        <v>5</v>
      </c>
      <c r="K14" s="41" t="s">
        <v>100</v>
      </c>
      <c r="L14" s="31" t="s">
        <v>44</v>
      </c>
      <c r="M14" s="31" t="s">
        <v>57</v>
      </c>
      <c r="N14" s="35" t="s">
        <v>52</v>
      </c>
      <c r="O14" s="35" t="s">
        <v>56</v>
      </c>
      <c r="P14" s="35" t="s">
        <v>58</v>
      </c>
    </row>
    <row r="15" spans="2:5" ht="16.5" thickBot="1">
      <c r="B15" s="42" t="s">
        <v>82</v>
      </c>
      <c r="C15" s="43" t="s">
        <v>83</v>
      </c>
      <c r="D15" s="151" t="s">
        <v>4</v>
      </c>
      <c r="E15" s="152"/>
    </row>
    <row r="16" spans="2:5" ht="45.75" customHeight="1" thickBot="1">
      <c r="B16" s="44" t="s">
        <v>84</v>
      </c>
      <c r="C16" s="45" t="s">
        <v>85</v>
      </c>
      <c r="D16" s="147" t="s">
        <v>86</v>
      </c>
      <c r="E16" s="148"/>
    </row>
    <row r="17" spans="2:5" ht="45.75" customHeight="1" thickBot="1">
      <c r="B17" s="44" t="s">
        <v>37</v>
      </c>
      <c r="C17" s="46" t="s">
        <v>87</v>
      </c>
      <c r="D17" s="147" t="s">
        <v>88</v>
      </c>
      <c r="E17" s="148"/>
    </row>
    <row r="18" spans="2:5" ht="60.75" customHeight="1" thickBot="1">
      <c r="B18" s="44" t="s">
        <v>89</v>
      </c>
      <c r="C18" s="47" t="s">
        <v>90</v>
      </c>
      <c r="D18" s="147" t="s">
        <v>91</v>
      </c>
      <c r="E18" s="148"/>
    </row>
    <row r="19" spans="2:5" ht="60.75" customHeight="1" thickBot="1">
      <c r="B19" s="44" t="s">
        <v>92</v>
      </c>
      <c r="C19" s="48" t="s">
        <v>93</v>
      </c>
      <c r="D19" s="147" t="s">
        <v>94</v>
      </c>
      <c r="E19" s="148"/>
    </row>
  </sheetData>
  <sheetProtection password="A943" sheet="1"/>
  <mergeCells count="32">
    <mergeCell ref="P12:P13"/>
    <mergeCell ref="D19:E19"/>
    <mergeCell ref="B14:E14"/>
    <mergeCell ref="O10:O11"/>
    <mergeCell ref="P10:P11"/>
    <mergeCell ref="D18:E18"/>
    <mergeCell ref="B2:G2"/>
    <mergeCell ref="B3:B5"/>
    <mergeCell ref="D16:E16"/>
    <mergeCell ref="D17:E17"/>
    <mergeCell ref="N7:N8"/>
    <mergeCell ref="O7:O8"/>
    <mergeCell ref="L10:L11"/>
    <mergeCell ref="M10:M11"/>
    <mergeCell ref="D15:E15"/>
    <mergeCell ref="N10:N11"/>
    <mergeCell ref="L2:P2"/>
    <mergeCell ref="L5:M5"/>
    <mergeCell ref="N5:P5"/>
    <mergeCell ref="I7:I9"/>
    <mergeCell ref="L7:L8"/>
    <mergeCell ref="M7:M8"/>
    <mergeCell ref="H4:H5"/>
    <mergeCell ref="C3:G3"/>
    <mergeCell ref="I2:K6"/>
    <mergeCell ref="N6:P6"/>
    <mergeCell ref="L12:L13"/>
    <mergeCell ref="M12:M13"/>
    <mergeCell ref="N12:N13"/>
    <mergeCell ref="O12:O13"/>
    <mergeCell ref="I10:I14"/>
    <mergeCell ref="P7:P8"/>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Hoja5"/>
  <dimension ref="B2:C23"/>
  <sheetViews>
    <sheetView zoomScalePageLayoutView="0" workbookViewId="0" topLeftCell="A1">
      <selection activeCell="C8" sqref="C8"/>
    </sheetView>
  </sheetViews>
  <sheetFormatPr defaultColWidth="11.00390625" defaultRowHeight="14.25"/>
  <cols>
    <col min="3" max="3" width="23.125" style="0" customWidth="1"/>
  </cols>
  <sheetData>
    <row r="2" spans="2:3" ht="14.25">
      <c r="B2" s="11"/>
      <c r="C2" s="11"/>
    </row>
    <row r="3" spans="2:3" ht="18.75">
      <c r="B3" s="155" t="s">
        <v>109</v>
      </c>
      <c r="C3" s="156"/>
    </row>
    <row r="4" spans="2:3" ht="15">
      <c r="B4" s="153"/>
      <c r="C4" s="154"/>
    </row>
    <row r="5" spans="2:3" ht="14.25">
      <c r="B5" s="16" t="s">
        <v>40</v>
      </c>
      <c r="C5" s="13" t="s">
        <v>102</v>
      </c>
    </row>
    <row r="6" spans="2:3" ht="14.25">
      <c r="B6" s="16" t="s">
        <v>41</v>
      </c>
      <c r="C6" s="13" t="s">
        <v>102</v>
      </c>
    </row>
    <row r="7" spans="2:3" ht="14.25">
      <c r="B7" s="16" t="s">
        <v>49</v>
      </c>
      <c r="C7" s="13" t="s">
        <v>103</v>
      </c>
    </row>
    <row r="8" spans="2:3" ht="14.25">
      <c r="B8" s="17" t="s">
        <v>45</v>
      </c>
      <c r="C8" s="13" t="s">
        <v>103</v>
      </c>
    </row>
    <row r="9" spans="2:3" ht="14.25">
      <c r="B9" s="17" t="s">
        <v>42</v>
      </c>
      <c r="C9" s="12" t="s">
        <v>104</v>
      </c>
    </row>
    <row r="10" spans="2:3" ht="14.25">
      <c r="B10" s="17" t="s">
        <v>53</v>
      </c>
      <c r="C10" s="12" t="s">
        <v>37</v>
      </c>
    </row>
    <row r="11" spans="2:3" ht="14.25">
      <c r="B11" s="17" t="s">
        <v>46</v>
      </c>
      <c r="C11" s="12" t="s">
        <v>37</v>
      </c>
    </row>
    <row r="12" spans="2:3" ht="14.25">
      <c r="B12" s="17" t="s">
        <v>43</v>
      </c>
      <c r="C12" s="14" t="s">
        <v>105</v>
      </c>
    </row>
    <row r="13" spans="2:3" ht="14.25">
      <c r="B13" s="17" t="s">
        <v>44</v>
      </c>
      <c r="C13" s="14" t="s">
        <v>105</v>
      </c>
    </row>
    <row r="14" spans="2:3" ht="14.25">
      <c r="B14" s="17" t="s">
        <v>47</v>
      </c>
      <c r="C14" s="14" t="s">
        <v>105</v>
      </c>
    </row>
    <row r="15" spans="2:3" ht="14.25">
      <c r="B15" s="17" t="s">
        <v>57</v>
      </c>
      <c r="C15" s="14" t="s">
        <v>105</v>
      </c>
    </row>
    <row r="16" spans="2:3" ht="14.25">
      <c r="B16" s="17" t="s">
        <v>50</v>
      </c>
      <c r="C16" s="14" t="s">
        <v>105</v>
      </c>
    </row>
    <row r="17" spans="2:3" ht="14.25">
      <c r="B17" s="17" t="s">
        <v>54</v>
      </c>
      <c r="C17" s="14" t="s">
        <v>105</v>
      </c>
    </row>
    <row r="18" spans="2:3" ht="14.25">
      <c r="B18" s="18" t="s">
        <v>48</v>
      </c>
      <c r="C18" s="15" t="s">
        <v>106</v>
      </c>
    </row>
    <row r="19" spans="2:3" ht="14.25">
      <c r="B19" s="18" t="s">
        <v>51</v>
      </c>
      <c r="C19" s="15" t="s">
        <v>106</v>
      </c>
    </row>
    <row r="20" spans="2:3" ht="14.25">
      <c r="B20" s="18" t="s">
        <v>52</v>
      </c>
      <c r="C20" s="15" t="s">
        <v>106</v>
      </c>
    </row>
    <row r="21" spans="2:3" ht="14.25">
      <c r="B21" s="18" t="s">
        <v>55</v>
      </c>
      <c r="C21" s="15" t="s">
        <v>106</v>
      </c>
    </row>
    <row r="22" spans="2:3" ht="14.25">
      <c r="B22" s="18" t="s">
        <v>56</v>
      </c>
      <c r="C22" s="15" t="s">
        <v>106</v>
      </c>
    </row>
    <row r="23" spans="2:3" ht="14.25">
      <c r="B23" s="18" t="s">
        <v>58</v>
      </c>
      <c r="C23" s="15" t="s">
        <v>106</v>
      </c>
    </row>
  </sheetData>
  <sheetProtection password="D94C" sheet="1"/>
  <mergeCells count="2">
    <mergeCell ref="B4:C4"/>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tabColor indexed="55"/>
  </sheetPr>
  <dimension ref="A2:AP32"/>
  <sheetViews>
    <sheetView showGridLines="0" tabSelected="1" zoomScale="86" zoomScaleNormal="86" zoomScaleSheetLayoutView="90" zoomScalePageLayoutView="0" workbookViewId="0" topLeftCell="A1">
      <selection activeCell="O10" sqref="O10:O11"/>
    </sheetView>
  </sheetViews>
  <sheetFormatPr defaultColWidth="11.00390625" defaultRowHeight="14.25"/>
  <cols>
    <col min="1" max="1" width="11.625" style="51" customWidth="1"/>
    <col min="2" max="2" width="4.125" style="51" customWidth="1"/>
    <col min="3" max="3" width="20.625" style="51" customWidth="1"/>
    <col min="4" max="4" width="24.875" style="51" customWidth="1"/>
    <col min="5" max="5" width="24.625" style="51" customWidth="1"/>
    <col min="6" max="6" width="18.75390625" style="51" customWidth="1"/>
    <col min="7" max="7" width="15.875" style="51" customWidth="1"/>
    <col min="8" max="9" width="5.00390625" style="51" customWidth="1"/>
    <col min="10" max="10" width="9.25390625" style="51" bestFit="1" customWidth="1"/>
    <col min="11" max="11" width="16.375" style="51" customWidth="1"/>
    <col min="12" max="12" width="17.625" style="51" customWidth="1"/>
    <col min="13" max="13" width="16.25390625" style="51" customWidth="1"/>
    <col min="14" max="14" width="15.875" style="51" customWidth="1"/>
    <col min="15" max="15" width="27.75390625" style="51" customWidth="1"/>
    <col min="16" max="16" width="26.375" style="51" customWidth="1"/>
    <col min="17" max="17" width="1.875" style="52" customWidth="1"/>
    <col min="18" max="42" width="11.00390625" style="52" customWidth="1"/>
    <col min="43" max="16384" width="11.00390625" style="51" customWidth="1"/>
  </cols>
  <sheetData>
    <row r="2" spans="1:16" ht="14.25">
      <c r="A2" s="179"/>
      <c r="B2" s="180"/>
      <c r="C2" s="180"/>
      <c r="D2" s="180"/>
      <c r="E2" s="178" t="s">
        <v>121</v>
      </c>
      <c r="F2" s="178"/>
      <c r="G2" s="178"/>
      <c r="H2" s="178"/>
      <c r="I2" s="178"/>
      <c r="J2" s="178"/>
      <c r="K2" s="178"/>
      <c r="L2" s="178"/>
      <c r="M2" s="178"/>
      <c r="N2" s="178"/>
      <c r="O2" s="157" t="s">
        <v>115</v>
      </c>
      <c r="P2" s="172" t="s">
        <v>116</v>
      </c>
    </row>
    <row r="3" spans="1:16" ht="14.25">
      <c r="A3" s="180"/>
      <c r="B3" s="180"/>
      <c r="C3" s="180"/>
      <c r="D3" s="180"/>
      <c r="E3" s="178"/>
      <c r="F3" s="178"/>
      <c r="G3" s="178"/>
      <c r="H3" s="178"/>
      <c r="I3" s="178"/>
      <c r="J3" s="178"/>
      <c r="K3" s="178"/>
      <c r="L3" s="178"/>
      <c r="M3" s="178"/>
      <c r="N3" s="178"/>
      <c r="O3" s="157"/>
      <c r="P3" s="172"/>
    </row>
    <row r="4" spans="1:16" ht="14.25">
      <c r="A4" s="180"/>
      <c r="B4" s="180"/>
      <c r="C4" s="180"/>
      <c r="D4" s="180"/>
      <c r="E4" s="178"/>
      <c r="F4" s="178"/>
      <c r="G4" s="178"/>
      <c r="H4" s="178"/>
      <c r="I4" s="178"/>
      <c r="J4" s="178"/>
      <c r="K4" s="178"/>
      <c r="L4" s="178"/>
      <c r="M4" s="178"/>
      <c r="N4" s="178"/>
      <c r="O4" s="157" t="s">
        <v>118</v>
      </c>
      <c r="P4" s="172">
        <v>4</v>
      </c>
    </row>
    <row r="5" spans="1:16" ht="15" customHeight="1">
      <c r="A5" s="180"/>
      <c r="B5" s="180"/>
      <c r="C5" s="180"/>
      <c r="D5" s="180"/>
      <c r="E5" s="178"/>
      <c r="F5" s="178"/>
      <c r="G5" s="178"/>
      <c r="H5" s="178"/>
      <c r="I5" s="178"/>
      <c r="J5" s="178"/>
      <c r="K5" s="178"/>
      <c r="L5" s="178"/>
      <c r="M5" s="178"/>
      <c r="N5" s="178"/>
      <c r="O5" s="157"/>
      <c r="P5" s="172"/>
    </row>
    <row r="6" spans="1:16" ht="14.25">
      <c r="A6" s="180"/>
      <c r="B6" s="180"/>
      <c r="C6" s="180"/>
      <c r="D6" s="180"/>
      <c r="E6" s="178"/>
      <c r="F6" s="178"/>
      <c r="G6" s="178"/>
      <c r="H6" s="178"/>
      <c r="I6" s="178"/>
      <c r="J6" s="178"/>
      <c r="K6" s="178"/>
      <c r="L6" s="178"/>
      <c r="M6" s="178"/>
      <c r="N6" s="178"/>
      <c r="O6" s="157" t="s">
        <v>119</v>
      </c>
      <c r="P6" s="173">
        <v>42871</v>
      </c>
    </row>
    <row r="7" spans="1:16" ht="14.25">
      <c r="A7" s="180"/>
      <c r="B7" s="180"/>
      <c r="C7" s="180"/>
      <c r="D7" s="180"/>
      <c r="E7" s="178"/>
      <c r="F7" s="178"/>
      <c r="G7" s="178"/>
      <c r="H7" s="178"/>
      <c r="I7" s="178"/>
      <c r="J7" s="178"/>
      <c r="K7" s="178"/>
      <c r="L7" s="178"/>
      <c r="M7" s="178"/>
      <c r="N7" s="178"/>
      <c r="O7" s="157"/>
      <c r="P7" s="172"/>
    </row>
    <row r="8" spans="1:16" ht="14.25">
      <c r="A8" s="180"/>
      <c r="B8" s="180"/>
      <c r="C8" s="180"/>
      <c r="D8" s="180"/>
      <c r="E8" s="178"/>
      <c r="F8" s="178"/>
      <c r="G8" s="178"/>
      <c r="H8" s="178"/>
      <c r="I8" s="178"/>
      <c r="J8" s="178"/>
      <c r="K8" s="178"/>
      <c r="L8" s="178"/>
      <c r="M8" s="178"/>
      <c r="N8" s="178"/>
      <c r="O8" s="157" t="s">
        <v>120</v>
      </c>
      <c r="P8" s="172" t="s">
        <v>117</v>
      </c>
    </row>
    <row r="9" spans="1:16" ht="14.25">
      <c r="A9" s="180"/>
      <c r="B9" s="180"/>
      <c r="C9" s="180"/>
      <c r="D9" s="180"/>
      <c r="E9" s="178"/>
      <c r="F9" s="178"/>
      <c r="G9" s="178"/>
      <c r="H9" s="178"/>
      <c r="I9" s="178"/>
      <c r="J9" s="178"/>
      <c r="K9" s="178"/>
      <c r="L9" s="178"/>
      <c r="M9" s="178"/>
      <c r="N9" s="178"/>
      <c r="O9" s="157"/>
      <c r="P9" s="172"/>
    </row>
    <row r="10" ht="14.25">
      <c r="O10" s="166"/>
    </row>
    <row r="11" spans="3:15" ht="14.25">
      <c r="C11" s="174" t="s">
        <v>158</v>
      </c>
      <c r="D11" s="175"/>
      <c r="O11" s="166"/>
    </row>
    <row r="12" spans="1:16" ht="15" thickBot="1">
      <c r="A12" s="53"/>
      <c r="B12" s="53"/>
      <c r="C12" s="53"/>
      <c r="D12" s="53"/>
      <c r="E12" s="53"/>
      <c r="F12" s="53"/>
      <c r="G12" s="53"/>
      <c r="J12" s="53"/>
      <c r="K12" s="53"/>
      <c r="M12" s="53"/>
      <c r="N12" s="53"/>
      <c r="O12" s="53"/>
      <c r="P12" s="54"/>
    </row>
    <row r="13" spans="1:24" ht="19.5" customHeight="1" thickBot="1">
      <c r="A13" s="181" t="s">
        <v>64</v>
      </c>
      <c r="B13" s="176" t="s">
        <v>65</v>
      </c>
      <c r="C13" s="177"/>
      <c r="D13" s="177"/>
      <c r="E13" s="177"/>
      <c r="F13" s="177"/>
      <c r="G13" s="177"/>
      <c r="H13" s="167" t="s">
        <v>66</v>
      </c>
      <c r="I13" s="168"/>
      <c r="J13" s="168"/>
      <c r="K13" s="169"/>
      <c r="L13" s="192" t="s">
        <v>67</v>
      </c>
      <c r="M13" s="193"/>
      <c r="N13" s="193"/>
      <c r="O13" s="193"/>
      <c r="P13" s="194"/>
      <c r="Q13" s="55"/>
      <c r="R13" s="55"/>
      <c r="S13" s="55"/>
      <c r="T13" s="55"/>
      <c r="U13" s="55"/>
      <c r="V13" s="55"/>
      <c r="W13" s="55"/>
      <c r="X13" s="55"/>
    </row>
    <row r="14" spans="1:24" ht="36" customHeight="1" thickBot="1">
      <c r="A14" s="182"/>
      <c r="B14" s="195" t="s">
        <v>68</v>
      </c>
      <c r="C14" s="204" t="s">
        <v>69</v>
      </c>
      <c r="D14" s="204" t="s">
        <v>113</v>
      </c>
      <c r="E14" s="204" t="s">
        <v>114</v>
      </c>
      <c r="F14" s="209" t="s">
        <v>70</v>
      </c>
      <c r="G14" s="183" t="s">
        <v>112</v>
      </c>
      <c r="H14" s="187" t="s">
        <v>71</v>
      </c>
      <c r="I14" s="188"/>
      <c r="J14" s="188"/>
      <c r="K14" s="206" t="s">
        <v>72</v>
      </c>
      <c r="L14" s="197" t="s">
        <v>73</v>
      </c>
      <c r="M14" s="185" t="s">
        <v>74</v>
      </c>
      <c r="N14" s="185" t="s">
        <v>75</v>
      </c>
      <c r="O14" s="210" t="s">
        <v>76</v>
      </c>
      <c r="P14" s="206" t="s">
        <v>77</v>
      </c>
      <c r="Q14" s="56"/>
      <c r="R14" s="56"/>
      <c r="S14" s="56"/>
      <c r="T14" s="56"/>
      <c r="U14" s="57"/>
      <c r="V14" s="55"/>
      <c r="W14" s="55"/>
      <c r="X14" s="55"/>
    </row>
    <row r="15" spans="1:24" ht="39.75" customHeight="1" thickBot="1">
      <c r="A15" s="182"/>
      <c r="B15" s="196"/>
      <c r="C15" s="205"/>
      <c r="D15" s="205"/>
      <c r="E15" s="205"/>
      <c r="F15" s="183"/>
      <c r="G15" s="184"/>
      <c r="H15" s="77" t="s">
        <v>78</v>
      </c>
      <c r="I15" s="76" t="s">
        <v>79</v>
      </c>
      <c r="J15" s="80" t="s">
        <v>80</v>
      </c>
      <c r="K15" s="207"/>
      <c r="L15" s="198"/>
      <c r="M15" s="186"/>
      <c r="N15" s="186"/>
      <c r="O15" s="211"/>
      <c r="P15" s="207"/>
      <c r="Q15" s="56"/>
      <c r="R15" s="56"/>
      <c r="S15" s="56"/>
      <c r="T15" s="56"/>
      <c r="U15" s="57"/>
      <c r="V15" s="55"/>
      <c r="W15" s="55"/>
      <c r="X15" s="55"/>
    </row>
    <row r="16" spans="1:25" ht="144.75" customHeight="1" thickBot="1">
      <c r="A16" s="189" t="s">
        <v>132</v>
      </c>
      <c r="B16" s="212">
        <v>1</v>
      </c>
      <c r="C16" s="199" t="s">
        <v>122</v>
      </c>
      <c r="D16" s="216" t="s">
        <v>146</v>
      </c>
      <c r="E16" s="199" t="s">
        <v>130</v>
      </c>
      <c r="F16" s="199" t="s">
        <v>131</v>
      </c>
      <c r="G16" s="214" t="s">
        <v>123</v>
      </c>
      <c r="H16" s="158">
        <v>3</v>
      </c>
      <c r="I16" s="160">
        <v>2</v>
      </c>
      <c r="J16" s="162" t="str">
        <f aca="true" t="shared" si="0" ref="J16:J21">CONCATENATE($Q16&amp;$R16&amp;$S16&amp;$T16&amp;$U16)</f>
        <v>6M</v>
      </c>
      <c r="K16" s="164" t="str">
        <f>VLOOKUP(J16,'ZONA DE RIESGO'!$B$5:$C$23,2,FALSE)</f>
        <v>MODERADO</v>
      </c>
      <c r="L16" s="170" t="s">
        <v>162</v>
      </c>
      <c r="M16" s="170" t="s">
        <v>133</v>
      </c>
      <c r="N16" s="199" t="s">
        <v>124</v>
      </c>
      <c r="O16" s="170" t="s">
        <v>125</v>
      </c>
      <c r="P16" s="87" t="s">
        <v>126</v>
      </c>
      <c r="Q16" s="69">
        <f>IF(AND(H16=1,I16=1),'MATRIZ DE CALIFICACIÓN'!C$7,IF(AND(H16=1,I16=2),'MATRIZ DE CALIFICACIÓN'!D$7,IF(AND(H16=1,I16=3),'MATRIZ DE CALIFICACIÓN'!E$7,IF(AND(H16=1,I16=4),'MATRIZ DE CALIFICACIÓN'!F$7,IF(AND(H16=1,I16=5),'MATRIZ DE CALIFICACIÓN'!G$7,"")))))</f>
      </c>
      <c r="R16" s="69">
        <f>IF(AND(H16=2,I16=1),'MATRIZ DE CALIFICACIÓN'!C$8,IF(AND(H16=2,I16=2),'MATRIZ DE CALIFICACIÓN'!D$8,IF(AND(H16=2,I16=3),'MATRIZ DE CALIFICACIÓN'!E$8,IF(AND(H16=2,I16=4),'MATRIZ DE CALIFICACIÓN'!F$8,IF(AND(H16=2,I16=5),'MATRIZ DE CALIFICACIÓN'!G$8,"")))))</f>
      </c>
      <c r="S16" s="69" t="str">
        <f>IF(AND(H16=3,I16=1),'MATRIZ DE CALIFICACIÓN'!C$9,IF(AND(H16=3,I16=2),'MATRIZ DE CALIFICACIÓN'!D$9,IF(AND(H16=3,I16=3),'MATRIZ DE CALIFICACIÓN'!E$9,IF(AND(H16=3,I16=4),'MATRIZ DE CALIFICACIÓN'!F$9,IF(AND(H16=3,I16=5),'MATRIZ DE CALIFICACIÓN'!G$9,"")))))</f>
        <v>6M</v>
      </c>
      <c r="T16" s="69">
        <f>IF(AND(H16=4,I16=1),'MATRIZ DE CALIFICACIÓN'!C$10,IF(AND(H16=4,I16=2),'MATRIZ DE CALIFICACIÓN'!D$10,IF(AND(H16=4,I16=3),'MATRIZ DE CALIFICACIÓN'!E$10,IF(AND(H16=4,I16=4),'MATRIZ DE CALIFICACIÓN'!F$10,IF(AND(H16=4,I16=5),'MATRIZ DE CALIFICACIÓN'!G$10,"")))))</f>
      </c>
      <c r="U16" s="70">
        <f>IF(AND(H16=5,I16=1),'MATRIZ DE CALIFICACIÓN'!C$11,IF(AND(H16=5,I16=2),'MATRIZ DE CALIFICACIÓN'!D$11,IF(AND(H16=5,I16=3),'MATRIZ DE CALIFICACIÓN'!E$11,IF(AND(H16=5,I16=4),'MATRIZ DE CALIFICACIÓN'!F$11,IF(AND(H16=5,I16=5),'MATRIZ DE CALIFICACIÓN'!G$11,"")))))</f>
      </c>
      <c r="V16" s="69" t="b">
        <f>IF(AND(G16="SI"),IF(AND(H16=1),'MATRIZ DE CALIFICACIÓN'!$J$7,IF(AND(H16=2),'MATRIZ DE CALIFICACIÓN'!$J$9,"")))</f>
        <v>0</v>
      </c>
      <c r="W16" s="69" t="b">
        <f>IF(AND(G16="SI"),IF(AND(H16=3),'MATRIZ DE CALIFICACIÓN'!$J$10,IF(AND(H16=4),'MATRIZ DE CALIFICACIÓN'!$J$12,IF(AND(H16=5),'MATRIZ DE CALIFICACIÓN'!$J$14,""))))</f>
        <v>0</v>
      </c>
      <c r="X16" s="69" t="b">
        <f>IF(AND(G16="SI"),IF(AND(I16=1),'MATRIZ DE CALIFICACIÓN'!$J$7,IF(AND(I16=2),'MATRIZ DE CALIFICACIÓN'!$J$9,"")))</f>
        <v>0</v>
      </c>
      <c r="Y16" s="69" t="b">
        <f>IF(AND(G16="SI"),IF(AND(I16=3),'MATRIZ DE CALIFICACIÓN'!$J$10,IF(AND(I16=4),'MATRIZ DE CALIFICACIÓN'!$J$12,IF(AND(I16=5),'MATRIZ DE CALIFICACIÓN'!$J$14,""))))</f>
        <v>0</v>
      </c>
    </row>
    <row r="17" spans="1:25" ht="167.25" customHeight="1">
      <c r="A17" s="190"/>
      <c r="B17" s="213"/>
      <c r="C17" s="200"/>
      <c r="D17" s="217"/>
      <c r="E17" s="200"/>
      <c r="F17" s="200"/>
      <c r="G17" s="215"/>
      <c r="H17" s="159"/>
      <c r="I17" s="161"/>
      <c r="J17" s="163"/>
      <c r="K17" s="165"/>
      <c r="L17" s="171"/>
      <c r="M17" s="171"/>
      <c r="N17" s="200"/>
      <c r="O17" s="201"/>
      <c r="P17" s="87" t="s">
        <v>127</v>
      </c>
      <c r="Q17" s="69">
        <f>IF(AND(H17=1,I17=1),'MATRIZ DE CALIFICACIÓN'!C$7,IF(AND(H17=1,I17=2),'MATRIZ DE CALIFICACIÓN'!D$7,IF(AND(H17=1,I17=3),'MATRIZ DE CALIFICACIÓN'!E$7,IF(AND(H17=1,I17=4),'MATRIZ DE CALIFICACIÓN'!F$7,IF(AND(H17=1,I17=5),'MATRIZ DE CALIFICACIÓN'!G$7,"")))))</f>
      </c>
      <c r="R17" s="69">
        <f>IF(AND(H17=2,I17=1),'MATRIZ DE CALIFICACIÓN'!C$8,IF(AND(H17=2,I17=2),'MATRIZ DE CALIFICACIÓN'!D$8,IF(AND(H17=2,I17=3),'MATRIZ DE CALIFICACIÓN'!E$8,IF(AND(H17=2,I17=4),'MATRIZ DE CALIFICACIÓN'!F$8,IF(AND(H17=2,I17=5),'MATRIZ DE CALIFICACIÓN'!G$8,"")))))</f>
      </c>
      <c r="S17" s="69">
        <f>IF(AND(H17=3,I17=1),'MATRIZ DE CALIFICACIÓN'!C$9,IF(AND(H17=3,I17=2),'MATRIZ DE CALIFICACIÓN'!D$9,IF(AND(H17=3,I17=3),'MATRIZ DE CALIFICACIÓN'!E$9,IF(AND(H17=3,I17=4),'MATRIZ DE CALIFICACIÓN'!F$9,IF(AND(H17=3,I17=5),'MATRIZ DE CALIFICACIÓN'!G$9,"")))))</f>
      </c>
      <c r="T17" s="69">
        <f>IF(AND(H17=4,I17=1),'MATRIZ DE CALIFICACIÓN'!C$10,IF(AND(H17=4,I17=2),'MATRIZ DE CALIFICACIÓN'!D$10,IF(AND(H17=4,I17=3),'MATRIZ DE CALIFICACIÓN'!E$10,IF(AND(H17=4,I17=4),'MATRIZ DE CALIFICACIÓN'!F$10,IF(AND(H17=4,I17=5),'MATRIZ DE CALIFICACIÓN'!G$10,"")))))</f>
      </c>
      <c r="U17" s="70">
        <f>IF(AND(H17=5,I17=1),'MATRIZ DE CALIFICACIÓN'!C$11,IF(AND(H17=5,I17=2),'MATRIZ DE CALIFICACIÓN'!D$11,IF(AND(H17=5,I17=3),'MATRIZ DE CALIFICACIÓN'!E$11,IF(AND(H17=5,I17=4),'MATRIZ DE CALIFICACIÓN'!F$11,IF(AND(H17=5,I17=5),'MATRIZ DE CALIFICACIÓN'!G$11,"")))))</f>
      </c>
      <c r="V17" s="69" t="b">
        <f>IF(AND(G17="SI"),IF(AND(H17=1),'MATRIZ DE CALIFICACIÓN'!$J$7,IF(AND(H17=2),'MATRIZ DE CALIFICACIÓN'!$J$9,"")))</f>
        <v>0</v>
      </c>
      <c r="W17" s="69" t="b">
        <f>IF(AND(G17="SI"),IF(AND(H17=3),'MATRIZ DE CALIFICACIÓN'!$J$10,IF(AND(H17=4),'MATRIZ DE CALIFICACIÓN'!$J$12,IF(AND(H17=5),'MATRIZ DE CALIFICACIÓN'!$J$14,""))))</f>
        <v>0</v>
      </c>
      <c r="X17" s="69" t="b">
        <f>IF(AND(G17="SI"),IF(AND(I17=1),'MATRIZ DE CALIFICACIÓN'!$J$7,IF(AND(I17=2),'MATRIZ DE CALIFICACIÓN'!$J$9,"")))</f>
        <v>0</v>
      </c>
      <c r="Y17" s="69" t="b">
        <f>IF(AND(G17="SI"),IF(AND(I17=3),'MATRIZ DE CALIFICACIÓN'!$J$10,IF(AND(I17=4),'MATRIZ DE CALIFICACIÓN'!$J$12,IF(AND(I17=5),'MATRIZ DE CALIFICACIÓN'!$J$14,""))))</f>
        <v>0</v>
      </c>
    </row>
    <row r="18" spans="1:25" ht="177.75" customHeight="1">
      <c r="A18" s="190"/>
      <c r="B18" s="81">
        <v>2</v>
      </c>
      <c r="C18" s="85" t="s">
        <v>139</v>
      </c>
      <c r="D18" s="83" t="s">
        <v>147</v>
      </c>
      <c r="E18" s="84" t="s">
        <v>140</v>
      </c>
      <c r="F18" s="84" t="s">
        <v>141</v>
      </c>
      <c r="G18" s="82" t="s">
        <v>123</v>
      </c>
      <c r="H18" s="78">
        <v>1</v>
      </c>
      <c r="I18" s="75">
        <v>4</v>
      </c>
      <c r="J18" s="68" t="str">
        <f t="shared" si="0"/>
        <v>4A</v>
      </c>
      <c r="K18" s="79" t="str">
        <f>VLOOKUP(J18,'ZONA DE RIESGO'!$B$5:$C$23,2,FALSE)</f>
        <v>ALTO</v>
      </c>
      <c r="L18" s="105" t="s">
        <v>162</v>
      </c>
      <c r="M18" s="88" t="s">
        <v>134</v>
      </c>
      <c r="N18" s="88" t="s">
        <v>128</v>
      </c>
      <c r="O18" s="92" t="s">
        <v>142</v>
      </c>
      <c r="P18" s="96" t="s">
        <v>143</v>
      </c>
      <c r="Q18" s="69" t="str">
        <f>IF(AND(H18=1,I18=1),'MATRIZ DE CALIFICACIÓN'!C$7,IF(AND(H18=1,I18=2),'MATRIZ DE CALIFICACIÓN'!D$7,IF(AND(H18=1,I18=3),'MATRIZ DE CALIFICACIÓN'!E$7,IF(AND(H18=1,I18=4),'MATRIZ DE CALIFICACIÓN'!F$7,IF(AND(H18=1,I18=5),'MATRIZ DE CALIFICACIÓN'!G$7,"")))))</f>
        <v>4A</v>
      </c>
      <c r="R18" s="69">
        <f>IF(AND(H18=2,I18=1),'MATRIZ DE CALIFICACIÓN'!C$8,IF(AND(H18=2,I18=2),'MATRIZ DE CALIFICACIÓN'!D$8,IF(AND(H18=2,I18=3),'MATRIZ DE CALIFICACIÓN'!E$8,IF(AND(H18=2,I18=4),'MATRIZ DE CALIFICACIÓN'!F$8,IF(AND(H18=2,I18=5),'MATRIZ DE CALIFICACIÓN'!G$8,"")))))</f>
      </c>
      <c r="S18" s="69">
        <f>IF(AND(H18=3,I18=1),'MATRIZ DE CALIFICACIÓN'!C$9,IF(AND(H18=3,I18=2),'MATRIZ DE CALIFICACIÓN'!D$9,IF(AND(H18=3,I18=3),'MATRIZ DE CALIFICACIÓN'!E$9,IF(AND(H18=3,I18=4),'MATRIZ DE CALIFICACIÓN'!F$9,IF(AND(H18=3,I18=5),'MATRIZ DE CALIFICACIÓN'!G$9,"")))))</f>
      </c>
      <c r="T18" s="69">
        <f>IF(AND(H18=4,I18=1),'MATRIZ DE CALIFICACIÓN'!C$10,IF(AND(H18=4,I18=2),'MATRIZ DE CALIFICACIÓN'!D$10,IF(AND(H18=4,I18=3),'MATRIZ DE CALIFICACIÓN'!E$10,IF(AND(H18=4,I18=4),'MATRIZ DE CALIFICACIÓN'!F$10,IF(AND(H18=4,I18=5),'MATRIZ DE CALIFICACIÓN'!G$10,"")))))</f>
      </c>
      <c r="U18" s="70">
        <f>IF(AND(H18=5,I18=1),'MATRIZ DE CALIFICACIÓN'!C$11,IF(AND(H18=5,I18=2),'MATRIZ DE CALIFICACIÓN'!D$11,IF(AND(H18=5,I18=3),'MATRIZ DE CALIFICACIÓN'!E$11,IF(AND(H18=5,I18=4),'MATRIZ DE CALIFICACIÓN'!F$11,IF(AND(H18=5,I18=5),'MATRIZ DE CALIFICACIÓN'!G$11,"")))))</f>
      </c>
      <c r="V18" s="69" t="b">
        <f>IF(AND(G18="SI"),IF(AND(H18=1),'MATRIZ DE CALIFICACIÓN'!$J$7,IF(AND(H18=2),'MATRIZ DE CALIFICACIÓN'!$J$9,"")))</f>
        <v>0</v>
      </c>
      <c r="W18" s="69" t="b">
        <f>IF(AND(G18="SI"),IF(AND(H18=3),'MATRIZ DE CALIFICACIÓN'!$J$10,IF(AND(H18=4),'MATRIZ DE CALIFICACIÓN'!$J$12,IF(AND(H18=5),'MATRIZ DE CALIFICACIÓN'!$J$14,""))))</f>
        <v>0</v>
      </c>
      <c r="X18" s="69" t="b">
        <f>IF(AND(G18="SI"),IF(AND(I18=1),'MATRIZ DE CALIFICACIÓN'!$J$7,IF(AND(I18=2),'MATRIZ DE CALIFICACIÓN'!$J$9,"")))</f>
        <v>0</v>
      </c>
      <c r="Y18" s="69" t="b">
        <f>IF(AND(G18="SI"),IF(AND(I18=3),'MATRIZ DE CALIFICACIÓN'!$J$10,IF(AND(I18=4),'MATRIZ DE CALIFICACIÓN'!$J$12,IF(AND(I18=5),'MATRIZ DE CALIFICACIÓN'!$J$14,""))))</f>
        <v>0</v>
      </c>
    </row>
    <row r="19" spans="1:25" ht="153" customHeight="1">
      <c r="A19" s="190"/>
      <c r="B19" s="81">
        <v>3</v>
      </c>
      <c r="C19" s="85" t="s">
        <v>150</v>
      </c>
      <c r="D19" s="83" t="s">
        <v>151</v>
      </c>
      <c r="E19" s="84" t="s">
        <v>144</v>
      </c>
      <c r="F19" s="84" t="s">
        <v>148</v>
      </c>
      <c r="G19" s="86" t="s">
        <v>123</v>
      </c>
      <c r="H19" s="78">
        <v>3</v>
      </c>
      <c r="I19" s="75">
        <v>4</v>
      </c>
      <c r="J19" s="68" t="str">
        <f t="shared" si="0"/>
        <v>12E</v>
      </c>
      <c r="K19" s="79" t="str">
        <f>VLOOKUP(J19,'ZONA DE RIESGO'!$B$5:$C$23,2,FALSE)</f>
        <v>EXTREMO</v>
      </c>
      <c r="L19" s="105" t="s">
        <v>162</v>
      </c>
      <c r="M19" s="83" t="s">
        <v>149</v>
      </c>
      <c r="N19" s="83" t="s">
        <v>129</v>
      </c>
      <c r="O19" s="93" t="s">
        <v>152</v>
      </c>
      <c r="P19" s="94" t="s">
        <v>145</v>
      </c>
      <c r="Q19" s="69">
        <f>IF(AND(H19=1,I19=1),'MATRIZ DE CALIFICACIÓN'!C$7,IF(AND(H19=1,I19=2),'MATRIZ DE CALIFICACIÓN'!D$7,IF(AND(H19=1,I19=3),'MATRIZ DE CALIFICACIÓN'!E$7,IF(AND(H19=1,I19=4),'MATRIZ DE CALIFICACIÓN'!F$7,IF(AND(H19=1,I19=5),'MATRIZ DE CALIFICACIÓN'!G$7,"")))))</f>
      </c>
      <c r="R19" s="69">
        <f>IF(AND(H19=2,I19=1),'MATRIZ DE CALIFICACIÓN'!C$8,IF(AND(H19=2,I19=2),'MATRIZ DE CALIFICACIÓN'!D$8,IF(AND(H19=2,I19=3),'MATRIZ DE CALIFICACIÓN'!E$8,IF(AND(H19=2,I19=4),'MATRIZ DE CALIFICACIÓN'!F$8,IF(AND(H19=2,I19=5),'MATRIZ DE CALIFICACIÓN'!G$8,"")))))</f>
      </c>
      <c r="S19" s="69" t="str">
        <f>IF(AND(H19=3,I19=1),'MATRIZ DE CALIFICACIÓN'!C$9,IF(AND(H19=3,I19=2),'MATRIZ DE CALIFICACIÓN'!D$9,IF(AND(H19=3,I19=3),'MATRIZ DE CALIFICACIÓN'!E$9,IF(AND(H19=3,I19=4),'MATRIZ DE CALIFICACIÓN'!F$9,IF(AND(H19=3,I19=5),'MATRIZ DE CALIFICACIÓN'!G$9,"")))))</f>
        <v>12E</v>
      </c>
      <c r="T19" s="69">
        <f>IF(AND(H19=4,I19=1),'MATRIZ DE CALIFICACIÓN'!C$10,IF(AND(H19=4,I19=2),'MATRIZ DE CALIFICACIÓN'!D$10,IF(AND(H19=4,I19=3),'MATRIZ DE CALIFICACIÓN'!E$10,IF(AND(H19=4,I19=4),'MATRIZ DE CALIFICACIÓN'!F$10,IF(AND(H19=4,I19=5),'MATRIZ DE CALIFICACIÓN'!G$10,"")))))</f>
      </c>
      <c r="U19" s="70">
        <f>IF(AND(H19=5,I19=1),'MATRIZ DE CALIFICACIÓN'!C$11,IF(AND(H19=5,I19=2),'MATRIZ DE CALIFICACIÓN'!D$11,IF(AND(H19=5,I19=3),'MATRIZ DE CALIFICACIÓN'!E$11,IF(AND(H19=5,I19=4),'MATRIZ DE CALIFICACIÓN'!F$11,IF(AND(H19=5,I19=5),'MATRIZ DE CALIFICACIÓN'!G$11,"")))))</f>
      </c>
      <c r="V19" s="69" t="b">
        <f>IF(AND(G19="SI"),IF(AND(H19=1),'MATRIZ DE CALIFICACIÓN'!$J$7,IF(AND(H19=2),'MATRIZ DE CALIFICACIÓN'!$J$9,"")))</f>
        <v>0</v>
      </c>
      <c r="W19" s="69" t="b">
        <f>IF(AND(G19="SI"),IF(AND(H19=3),'MATRIZ DE CALIFICACIÓN'!$J$10,IF(AND(H19=4),'MATRIZ DE CALIFICACIÓN'!$J$12,IF(AND(H19=5),'MATRIZ DE CALIFICACIÓN'!$J$14,""))))</f>
        <v>0</v>
      </c>
      <c r="X19" s="69" t="b">
        <f>IF(AND(G19="SI"),IF(AND(I19=1),'MATRIZ DE CALIFICACIÓN'!$J$7,IF(AND(I19=2),'MATRIZ DE CALIFICACIÓN'!$J$9,"")))</f>
        <v>0</v>
      </c>
      <c r="Y19" s="69" t="b">
        <f>IF(AND(G19="SI"),IF(AND(I19=3),'MATRIZ DE CALIFICACIÓN'!$J$10,IF(AND(I19=4),'MATRIZ DE CALIFICACIÓN'!$J$12,IF(AND(I19=5),'MATRIZ DE CALIFICACIÓN'!$J$14,""))))</f>
        <v>0</v>
      </c>
    </row>
    <row r="20" spans="1:25" ht="209.25" customHeight="1">
      <c r="A20" s="191"/>
      <c r="B20" s="81">
        <v>4</v>
      </c>
      <c r="C20" s="85" t="s">
        <v>135</v>
      </c>
      <c r="D20" s="83" t="s">
        <v>153</v>
      </c>
      <c r="E20" s="84" t="s">
        <v>154</v>
      </c>
      <c r="F20" s="84" t="s">
        <v>155</v>
      </c>
      <c r="G20" s="82" t="s">
        <v>123</v>
      </c>
      <c r="H20" s="78">
        <v>2</v>
      </c>
      <c r="I20" s="75">
        <v>2</v>
      </c>
      <c r="J20" s="68" t="str">
        <f t="shared" si="0"/>
        <v>4B</v>
      </c>
      <c r="K20" s="79" t="str">
        <f>VLOOKUP(J20,'ZONA DE RIESGO'!$B$5:$C$23,2,FALSE)</f>
        <v>BAJO</v>
      </c>
      <c r="L20" s="105" t="s">
        <v>162</v>
      </c>
      <c r="M20" s="95" t="s">
        <v>156</v>
      </c>
      <c r="N20" s="83" t="s">
        <v>129</v>
      </c>
      <c r="O20" s="97" t="s">
        <v>137</v>
      </c>
      <c r="P20" s="96" t="s">
        <v>136</v>
      </c>
      <c r="Q20" s="69">
        <f>IF(AND(H20=1,I20=1),'MATRIZ DE CALIFICACIÓN'!C$7,IF(AND(H20=1,I20=2),'MATRIZ DE CALIFICACIÓN'!D$7,IF(AND(H20=1,I20=3),'MATRIZ DE CALIFICACIÓN'!E$7,IF(AND(H20=1,I20=4),'MATRIZ DE CALIFICACIÓN'!F$7,IF(AND(H20=1,I20=5),'MATRIZ DE CALIFICACIÓN'!G$7,"")))))</f>
      </c>
      <c r="R20" s="69" t="str">
        <f>IF(AND(H20=2,I20=1),'MATRIZ DE CALIFICACIÓN'!C$8,IF(AND(H20=2,I20=2),'MATRIZ DE CALIFICACIÓN'!D$8,IF(AND(H20=2,I20=3),'MATRIZ DE CALIFICACIÓN'!E$8,IF(AND(H20=2,I20=4),'MATRIZ DE CALIFICACIÓN'!F$8,IF(AND(H20=2,I20=5),'MATRIZ DE CALIFICACIÓN'!G$8,"")))))</f>
        <v>4B</v>
      </c>
      <c r="S20" s="69">
        <f>IF(AND(H20=3,I20=1),'MATRIZ DE CALIFICACIÓN'!C$9,IF(AND(H20=3,I20=2),'MATRIZ DE CALIFICACIÓN'!D$9,IF(AND(H20=3,I20=3),'MATRIZ DE CALIFICACIÓN'!E$9,IF(AND(H20=3,I20=4),'MATRIZ DE CALIFICACIÓN'!F$9,IF(AND(H20=3,I20=5),'MATRIZ DE CALIFICACIÓN'!G$9,"")))))</f>
      </c>
      <c r="T20" s="69">
        <f>IF(AND(H20=4,I20=1),'MATRIZ DE CALIFICACIÓN'!C$10,IF(AND(H20=4,I20=2),'MATRIZ DE CALIFICACIÓN'!D$10,IF(AND(H20=4,I20=3),'MATRIZ DE CALIFICACIÓN'!E$10,IF(AND(H20=4,I20=4),'MATRIZ DE CALIFICACIÓN'!F$10,IF(AND(H20=4,I20=5),'MATRIZ DE CALIFICACIÓN'!G$10,"")))))</f>
      </c>
      <c r="U20" s="70">
        <f>IF(AND(H20=5,I20=1),'MATRIZ DE CALIFICACIÓN'!C$11,IF(AND(H20=5,I20=2),'MATRIZ DE CALIFICACIÓN'!D$11,IF(AND(H20=5,I20=3),'MATRIZ DE CALIFICACIÓN'!E$11,IF(AND(H20=5,I20=4),'MATRIZ DE CALIFICACIÓN'!F$11,IF(AND(H20=5,I20=5),'MATRIZ DE CALIFICACIÓN'!G$11,"")))))</f>
      </c>
      <c r="V20" s="69" t="b">
        <f>IF(AND(G20="SI"),IF(AND(H20=1),'MATRIZ DE CALIFICACIÓN'!$J$7,IF(AND(H20=2),'MATRIZ DE CALIFICACIÓN'!$J$9,"")))</f>
        <v>0</v>
      </c>
      <c r="W20" s="69" t="b">
        <f>IF(AND(G20="SI"),IF(AND(H20=3),'MATRIZ DE CALIFICACIÓN'!$J$10,IF(AND(H20=4),'MATRIZ DE CALIFICACIÓN'!$J$12,IF(AND(H20=5),'MATRIZ DE CALIFICACIÓN'!$J$14,""))))</f>
        <v>0</v>
      </c>
      <c r="X20" s="69" t="b">
        <f>IF(AND(G20="SI"),IF(AND(I20=1),'MATRIZ DE CALIFICACIÓN'!$J$7,IF(AND(I20=2),'MATRIZ DE CALIFICACIÓN'!$J$9,"")))</f>
        <v>0</v>
      </c>
      <c r="Y20" s="69" t="b">
        <f>IF(AND(G20="SI"),IF(AND(I20=3),'MATRIZ DE CALIFICACIÓN'!$J$10,IF(AND(I20=4),'MATRIZ DE CALIFICACIÓN'!$J$12,IF(AND(I20=5),'MATRIZ DE CALIFICACIÓN'!$J$14,""))))</f>
        <v>0</v>
      </c>
    </row>
    <row r="21" spans="1:42" s="91" customFormat="1" ht="247.5" customHeight="1">
      <c r="A21" s="191"/>
      <c r="B21" s="102">
        <v>5</v>
      </c>
      <c r="C21" s="103" t="s">
        <v>159</v>
      </c>
      <c r="D21" s="103" t="s">
        <v>160</v>
      </c>
      <c r="E21" s="103" t="s">
        <v>161</v>
      </c>
      <c r="F21" s="103" t="s">
        <v>138</v>
      </c>
      <c r="G21" s="104" t="s">
        <v>123</v>
      </c>
      <c r="H21" s="78">
        <v>2</v>
      </c>
      <c r="I21" s="75">
        <v>3</v>
      </c>
      <c r="J21" s="98" t="str">
        <f t="shared" si="0"/>
        <v>6M</v>
      </c>
      <c r="K21" s="99" t="str">
        <f>VLOOKUP(J21,'ZONA DE RIESGO'!$B$5:$C$23,2,FALSE)</f>
        <v>MODERADO</v>
      </c>
      <c r="L21" s="105" t="s">
        <v>162</v>
      </c>
      <c r="M21" s="106" t="s">
        <v>163</v>
      </c>
      <c r="N21" s="83" t="s">
        <v>129</v>
      </c>
      <c r="O21" s="100" t="s">
        <v>164</v>
      </c>
      <c r="P21" s="101" t="s">
        <v>157</v>
      </c>
      <c r="Q21" s="89">
        <f>IF(AND(H21=1,I21=1),'MATRIZ DE CALIFICACIÓN'!C$7,IF(AND(H21=1,I21=2),'MATRIZ DE CALIFICACIÓN'!D$7,IF(AND(H21=1,I21=3),'MATRIZ DE CALIFICACIÓN'!E$7,IF(AND(H21=1,I21=4),'MATRIZ DE CALIFICACIÓN'!F$7,IF(AND(H21=1,I21=5),'MATRIZ DE CALIFICACIÓN'!G$7,"")))))</f>
      </c>
      <c r="R21" s="69" t="str">
        <f>IF(AND(H21=2,I21=1),'MATRIZ DE CALIFICACIÓN'!C$8,IF(AND(H21=2,I21=2),'MATRIZ DE CALIFICACIÓN'!D$8,IF(AND(H21=2,I21=3),'MATRIZ DE CALIFICACIÓN'!E$8,IF(AND(H21=2,I21=4),'MATRIZ DE CALIFICACIÓN'!F$8,IF(AND(H21=2,I21=5),'MATRIZ DE CALIFICACIÓN'!G$8,"")))))</f>
        <v>6M</v>
      </c>
      <c r="S21" s="69">
        <f>IF(AND(H21=3,I21=1),'MATRIZ DE CALIFICACIÓN'!C$9,IF(AND(H21=3,I21=2),'MATRIZ DE CALIFICACIÓN'!D$9,IF(AND(H21=3,I21=3),'MATRIZ DE CALIFICACIÓN'!E$9,IF(AND(H21=3,I21=4),'MATRIZ DE CALIFICACIÓN'!F$9,IF(AND(H21=3,I21=5),'MATRIZ DE CALIFICACIÓN'!G$9,"")))))</f>
      </c>
      <c r="T21" s="69">
        <f>IF(AND(H21=4,I21=1),'MATRIZ DE CALIFICACIÓN'!C$10,IF(AND(H21=4,I21=2),'MATRIZ DE CALIFICACIÓN'!D$10,IF(AND(H21=4,I21=3),'MATRIZ DE CALIFICACIÓN'!E$10,IF(AND(H21=4,I21=4),'MATRIZ DE CALIFICACIÓN'!F$10,IF(AND(H21=4,I21=5),'MATRIZ DE CALIFICACIÓN'!G$10,"")))))</f>
      </c>
      <c r="U21" s="70">
        <f>IF(AND(H21=5,I21=1),'MATRIZ DE CALIFICACIÓN'!C$11,IF(AND(H21=5,I21=2),'MATRIZ DE CALIFICACIÓN'!D$11,IF(AND(H21=5,I21=3),'MATRIZ DE CALIFICACIÓN'!E$11,IF(AND(H21=5,I21=4),'MATRIZ DE CALIFICACIÓN'!F$11,IF(AND(H21=5,I21=5),'MATRIZ DE CALIFICACIÓN'!G$11,"")))))</f>
      </c>
      <c r="V21" s="69" t="b">
        <f>IF(AND(G21="SI"),IF(AND(H21=1),'MATRIZ DE CALIFICACIÓN'!$J$7,IF(AND(H21=2),'MATRIZ DE CALIFICACIÓN'!$J$9,"")))</f>
        <v>0</v>
      </c>
      <c r="W21" s="69" t="b">
        <f>IF(AND(G21="SI"),IF(AND(H21=3),'MATRIZ DE CALIFICACIÓN'!$J$10,IF(AND(H21=4),'MATRIZ DE CALIFICACIÓN'!$J$12,IF(AND(H21=5),'MATRIZ DE CALIFICACIÓN'!$J$14,""))))</f>
        <v>0</v>
      </c>
      <c r="X21" s="69" t="b">
        <f>IF(AND(G21="SI"),IF(AND(I21=1),'MATRIZ DE CALIFICACIÓN'!$J$7,IF(AND(I21=2),'MATRIZ DE CALIFICACIÓN'!$J$9,"")))</f>
        <v>0</v>
      </c>
      <c r="Y21" s="69" t="b">
        <f>IF(AND(G21="SI"),IF(AND(I21=3),'MATRIZ DE CALIFICACIÓN'!$J$10,IF(AND(I21=4),'MATRIZ DE CALIFICACIÓN'!$J$12,IF(AND(I21=5),'MATRIZ DE CALIFICACIÓN'!$J$14,""))))</f>
        <v>0</v>
      </c>
      <c r="Z21" s="90"/>
      <c r="AA21" s="90"/>
      <c r="AB21" s="90"/>
      <c r="AC21" s="90"/>
      <c r="AD21" s="90"/>
      <c r="AE21" s="90"/>
      <c r="AF21" s="90"/>
      <c r="AG21" s="90"/>
      <c r="AH21" s="90"/>
      <c r="AI21" s="90"/>
      <c r="AJ21" s="90"/>
      <c r="AK21" s="90"/>
      <c r="AL21" s="90"/>
      <c r="AM21" s="90"/>
      <c r="AN21" s="90"/>
      <c r="AO21" s="90"/>
      <c r="AP21" s="90"/>
    </row>
    <row r="22" spans="1:21" ht="28.5" customHeight="1">
      <c r="A22" s="52" t="s">
        <v>111</v>
      </c>
      <c r="C22" s="202" t="s">
        <v>107</v>
      </c>
      <c r="D22" s="71" t="s">
        <v>34</v>
      </c>
      <c r="E22" s="72" t="s">
        <v>98</v>
      </c>
      <c r="F22" s="73" t="s">
        <v>101</v>
      </c>
      <c r="G22" s="52"/>
      <c r="H22" s="58"/>
      <c r="Q22" s="59"/>
      <c r="R22" s="60"/>
      <c r="S22" s="60"/>
      <c r="T22" s="60"/>
      <c r="U22" s="60"/>
    </row>
    <row r="23" spans="1:21" ht="35.25" customHeight="1" thickBot="1">
      <c r="A23" s="52"/>
      <c r="C23" s="203"/>
      <c r="D23" s="61" t="s">
        <v>35</v>
      </c>
      <c r="E23" s="62" t="s">
        <v>108</v>
      </c>
      <c r="F23" s="63" t="s">
        <v>97</v>
      </c>
      <c r="G23" s="64"/>
      <c r="Q23" s="59"/>
      <c r="R23" s="60"/>
      <c r="S23" s="60"/>
      <c r="T23" s="60"/>
      <c r="U23" s="60"/>
    </row>
    <row r="24" spans="1:21" ht="14.25">
      <c r="A24" s="52"/>
      <c r="C24" s="65"/>
      <c r="D24" s="66"/>
      <c r="E24" s="66"/>
      <c r="F24" s="66"/>
      <c r="G24" s="66"/>
      <c r="Q24" s="59"/>
      <c r="R24" s="60"/>
      <c r="S24" s="60"/>
      <c r="T24" s="60"/>
      <c r="U24" s="60"/>
    </row>
    <row r="25" spans="1:21" ht="14.25">
      <c r="A25" s="52"/>
      <c r="C25" s="208" t="s">
        <v>165</v>
      </c>
      <c r="D25" s="208"/>
      <c r="E25" s="208"/>
      <c r="F25" s="208"/>
      <c r="G25" s="208"/>
      <c r="H25" s="208"/>
      <c r="I25" s="208"/>
      <c r="J25" s="208"/>
      <c r="K25" s="208"/>
      <c r="L25" s="208"/>
      <c r="M25" s="208"/>
      <c r="N25" s="208"/>
      <c r="O25" s="208"/>
      <c r="Q25" s="59"/>
      <c r="R25" s="60"/>
      <c r="S25" s="60"/>
      <c r="T25" s="60"/>
      <c r="U25" s="60"/>
    </row>
    <row r="26" spans="1:21" ht="14.25">
      <c r="A26" s="52"/>
      <c r="C26" s="65"/>
      <c r="D26" s="66"/>
      <c r="E26" s="66"/>
      <c r="F26" s="66"/>
      <c r="G26" s="66"/>
      <c r="Q26" s="59"/>
      <c r="R26" s="60"/>
      <c r="S26" s="60"/>
      <c r="T26" s="60"/>
      <c r="U26" s="60"/>
    </row>
    <row r="27" spans="1:21" ht="15" thickBot="1">
      <c r="A27" s="74"/>
      <c r="Q27" s="59"/>
      <c r="R27" s="60"/>
      <c r="S27" s="60"/>
      <c r="T27" s="60"/>
      <c r="U27" s="60"/>
    </row>
    <row r="28" spans="17:21" ht="14.25">
      <c r="Q28" s="59"/>
      <c r="R28" s="60"/>
      <c r="S28" s="59"/>
      <c r="T28" s="60"/>
      <c r="U28" s="60"/>
    </row>
    <row r="29" spans="17:21" ht="14.25">
      <c r="Q29" s="59"/>
      <c r="R29" s="59"/>
      <c r="S29" s="59"/>
      <c r="T29" s="59"/>
      <c r="U29" s="67"/>
    </row>
    <row r="30" spans="17:21" ht="14.25">
      <c r="Q30" s="59"/>
      <c r="R30" s="59"/>
      <c r="S30" s="59"/>
      <c r="T30" s="59"/>
      <c r="U30" s="67"/>
    </row>
    <row r="31" spans="17:21" ht="14.25">
      <c r="Q31" s="59"/>
      <c r="R31" s="59"/>
      <c r="S31" s="59"/>
      <c r="T31" s="59"/>
      <c r="U31" s="67"/>
    </row>
    <row r="32" spans="17:21" ht="14.25">
      <c r="Q32" s="59"/>
      <c r="R32" s="60"/>
      <c r="S32" s="59"/>
      <c r="T32" s="59"/>
      <c r="U32" s="67"/>
    </row>
  </sheetData>
  <sheetProtection formatCells="0" formatColumns="0" formatRows="0" insertColumns="0" insertRows="0" insertHyperlinks="0" deleteColumns="0" deleteRows="0" sort="0" autoFilter="0" pivotTables="0"/>
  <mergeCells count="46">
    <mergeCell ref="B16:B17"/>
    <mergeCell ref="C16:C17"/>
    <mergeCell ref="G16:G17"/>
    <mergeCell ref="F16:F17"/>
    <mergeCell ref="E16:E17"/>
    <mergeCell ref="D16:D17"/>
    <mergeCell ref="C22:C23"/>
    <mergeCell ref="D14:D15"/>
    <mergeCell ref="K14:K15"/>
    <mergeCell ref="C25:O25"/>
    <mergeCell ref="F14:F15"/>
    <mergeCell ref="P14:P15"/>
    <mergeCell ref="C14:C15"/>
    <mergeCell ref="E14:E15"/>
    <mergeCell ref="N14:N15"/>
    <mergeCell ref="O14:O15"/>
    <mergeCell ref="G14:G15"/>
    <mergeCell ref="M14:M15"/>
    <mergeCell ref="H14:J14"/>
    <mergeCell ref="A16:A21"/>
    <mergeCell ref="L13:P13"/>
    <mergeCell ref="B14:B15"/>
    <mergeCell ref="L14:L15"/>
    <mergeCell ref="M16:M17"/>
    <mergeCell ref="N16:N17"/>
    <mergeCell ref="O16:O17"/>
    <mergeCell ref="P4:P5"/>
    <mergeCell ref="P6:P7"/>
    <mergeCell ref="P8:P9"/>
    <mergeCell ref="C11:D11"/>
    <mergeCell ref="B13:G13"/>
    <mergeCell ref="E2:N9"/>
    <mergeCell ref="A2:D9"/>
    <mergeCell ref="O2:O3"/>
    <mergeCell ref="P2:P3"/>
    <mergeCell ref="A13:A15"/>
    <mergeCell ref="O4:O5"/>
    <mergeCell ref="O6:O7"/>
    <mergeCell ref="O8:O9"/>
    <mergeCell ref="H16:H17"/>
    <mergeCell ref="I16:I17"/>
    <mergeCell ref="J16:J17"/>
    <mergeCell ref="K16:K17"/>
    <mergeCell ref="O10:O11"/>
    <mergeCell ref="H13:K13"/>
    <mergeCell ref="L16:L17"/>
  </mergeCells>
  <conditionalFormatting sqref="J16 J19:K19">
    <cfRule type="cellIs" priority="141" dxfId="6" operator="equal" stopIfTrue="1">
      <formula>"Riesgo Aceptable"</formula>
    </cfRule>
    <cfRule type="cellIs" priority="142" dxfId="5" operator="equal" stopIfTrue="1">
      <formula>"Riesgo Tolerable"</formula>
    </cfRule>
    <cfRule type="cellIs" priority="143" dxfId="4" operator="equal" stopIfTrue="1">
      <formula>"Riesgo Moderado"</formula>
    </cfRule>
  </conditionalFormatting>
  <conditionalFormatting sqref="K16 K19">
    <cfRule type="containsText" priority="140" dxfId="14" operator="containsText" stopIfTrue="1" text="BAJO">
      <formula>NOT(ISERROR(SEARCH("BAJO",K16)))</formula>
    </cfRule>
  </conditionalFormatting>
  <conditionalFormatting sqref="K16 K19">
    <cfRule type="containsText" priority="136" dxfId="13" operator="containsText" stopIfTrue="1" text="ALTO">
      <formula>NOT(ISERROR(SEARCH("ALTO",K16)))</formula>
    </cfRule>
    <cfRule type="containsText" priority="137" dxfId="12" operator="containsText" stopIfTrue="1" text="EXTREMO">
      <formula>NOT(ISERROR(SEARCH("EXTREMO",K16)))</formula>
    </cfRule>
    <cfRule type="containsText" priority="138" dxfId="11" operator="containsText" stopIfTrue="1" text="MODERADO">
      <formula>NOT(ISERROR(SEARCH("MODERADO",K16)))</formula>
    </cfRule>
  </conditionalFormatting>
  <conditionalFormatting sqref="H16">
    <cfRule type="expression" priority="145" dxfId="1" stopIfTrue="1">
      <formula>$W16</formula>
    </cfRule>
    <cfRule type="expression" priority="146" dxfId="0" stopIfTrue="1">
      <formula>$V16</formula>
    </cfRule>
  </conditionalFormatting>
  <conditionalFormatting sqref="H19">
    <cfRule type="expression" priority="110" dxfId="1" stopIfTrue="1">
      <formula>$W19</formula>
    </cfRule>
    <cfRule type="expression" priority="112" dxfId="0" stopIfTrue="1">
      <formula>$V19</formula>
    </cfRule>
  </conditionalFormatting>
  <conditionalFormatting sqref="I16">
    <cfRule type="expression" priority="104" dxfId="1" stopIfTrue="1">
      <formula>$Y16</formula>
    </cfRule>
    <cfRule type="expression" priority="105" dxfId="0" stopIfTrue="1">
      <formula>$X16</formula>
    </cfRule>
  </conditionalFormatting>
  <conditionalFormatting sqref="I19">
    <cfRule type="expression" priority="100" dxfId="1" stopIfTrue="1">
      <formula>$Y19</formula>
    </cfRule>
    <cfRule type="expression" priority="101" dxfId="0" stopIfTrue="1">
      <formula>$X19</formula>
    </cfRule>
  </conditionalFormatting>
  <conditionalFormatting sqref="J20:K20">
    <cfRule type="cellIs" priority="71" dxfId="6" operator="equal" stopIfTrue="1">
      <formula>"Riesgo Aceptable"</formula>
    </cfRule>
    <cfRule type="cellIs" priority="72" dxfId="5" operator="equal" stopIfTrue="1">
      <formula>"Riesgo Tolerable"</formula>
    </cfRule>
    <cfRule type="cellIs" priority="73" dxfId="4" operator="equal" stopIfTrue="1">
      <formula>"Riesgo Moderado"</formula>
    </cfRule>
  </conditionalFormatting>
  <conditionalFormatting sqref="K20">
    <cfRule type="containsText" priority="70" dxfId="14" operator="containsText" stopIfTrue="1" text="BAJO">
      <formula>NOT(ISERROR(SEARCH("BAJO",K20)))</formula>
    </cfRule>
  </conditionalFormatting>
  <conditionalFormatting sqref="K20">
    <cfRule type="containsText" priority="67" dxfId="13" operator="containsText" stopIfTrue="1" text="ALTO">
      <formula>NOT(ISERROR(SEARCH("ALTO",K20)))</formula>
    </cfRule>
    <cfRule type="containsText" priority="68" dxfId="12" operator="containsText" stopIfTrue="1" text="EXTREMO">
      <formula>NOT(ISERROR(SEARCH("EXTREMO",K20)))</formula>
    </cfRule>
    <cfRule type="containsText" priority="69" dxfId="11" operator="containsText" stopIfTrue="1" text="MODERADO">
      <formula>NOT(ISERROR(SEARCH("MODERADO",K20)))</formula>
    </cfRule>
  </conditionalFormatting>
  <conditionalFormatting sqref="H20">
    <cfRule type="expression" priority="65" dxfId="1" stopIfTrue="1">
      <formula>$W20</formula>
    </cfRule>
    <cfRule type="expression" priority="66" dxfId="0" stopIfTrue="1">
      <formula>$V20</formula>
    </cfRule>
  </conditionalFormatting>
  <conditionalFormatting sqref="I20">
    <cfRule type="expression" priority="63" dxfId="1" stopIfTrue="1">
      <formula>$Y20</formula>
    </cfRule>
    <cfRule type="expression" priority="64" dxfId="0" stopIfTrue="1">
      <formula>$X20</formula>
    </cfRule>
  </conditionalFormatting>
  <conditionalFormatting sqref="K21">
    <cfRule type="cellIs" priority="27" dxfId="6" operator="equal" stopIfTrue="1">
      <formula>"Riesgo Aceptable"</formula>
    </cfRule>
    <cfRule type="cellIs" priority="28" dxfId="5" operator="equal" stopIfTrue="1">
      <formula>"Riesgo Tolerable"</formula>
    </cfRule>
    <cfRule type="cellIs" priority="29" dxfId="4" operator="equal" stopIfTrue="1">
      <formula>"Riesgo Moderado"</formula>
    </cfRule>
  </conditionalFormatting>
  <conditionalFormatting sqref="K21">
    <cfRule type="containsText" priority="26" dxfId="14" operator="containsText" stopIfTrue="1" text="BAJO">
      <formula>NOT(ISERROR(SEARCH("BAJO",K21)))</formula>
    </cfRule>
  </conditionalFormatting>
  <conditionalFormatting sqref="K21">
    <cfRule type="containsText" priority="23" dxfId="13" operator="containsText" stopIfTrue="1" text="ALTO">
      <formula>NOT(ISERROR(SEARCH("ALTO",K21)))</formula>
    </cfRule>
    <cfRule type="containsText" priority="24" dxfId="12" operator="containsText" stopIfTrue="1" text="EXTREMO">
      <formula>NOT(ISERROR(SEARCH("EXTREMO",K21)))</formula>
    </cfRule>
    <cfRule type="containsText" priority="25" dxfId="11" operator="containsText" stopIfTrue="1" text="MODERADO">
      <formula>NOT(ISERROR(SEARCH("MODERADO",K21)))</formula>
    </cfRule>
  </conditionalFormatting>
  <conditionalFormatting sqref="J18:K18">
    <cfRule type="cellIs" priority="16" dxfId="6" operator="equal" stopIfTrue="1">
      <formula>"Riesgo Aceptable"</formula>
    </cfRule>
    <cfRule type="cellIs" priority="17" dxfId="5" operator="equal" stopIfTrue="1">
      <formula>"Riesgo Tolerable"</formula>
    </cfRule>
    <cfRule type="cellIs" priority="18" dxfId="4" operator="equal" stopIfTrue="1">
      <formula>"Riesgo Moderado"</formula>
    </cfRule>
  </conditionalFormatting>
  <conditionalFormatting sqref="K18">
    <cfRule type="containsText" priority="15" dxfId="14" operator="containsText" stopIfTrue="1" text="BAJO">
      <formula>NOT(ISERROR(SEARCH("BAJO",K18)))</formula>
    </cfRule>
  </conditionalFormatting>
  <conditionalFormatting sqref="K18">
    <cfRule type="containsText" priority="12" dxfId="13" operator="containsText" stopIfTrue="1" text="ALTO">
      <formula>NOT(ISERROR(SEARCH("ALTO",K18)))</formula>
    </cfRule>
    <cfRule type="containsText" priority="13" dxfId="12" operator="containsText" stopIfTrue="1" text="EXTREMO">
      <formula>NOT(ISERROR(SEARCH("EXTREMO",K18)))</formula>
    </cfRule>
    <cfRule type="containsText" priority="14" dxfId="11" operator="containsText" stopIfTrue="1" text="MODERADO">
      <formula>NOT(ISERROR(SEARCH("MODERADO",K18)))</formula>
    </cfRule>
  </conditionalFormatting>
  <conditionalFormatting sqref="H18">
    <cfRule type="expression" priority="10" dxfId="1" stopIfTrue="1">
      <formula>$W18</formula>
    </cfRule>
    <cfRule type="expression" priority="11" dxfId="0" stopIfTrue="1">
      <formula>$V18</formula>
    </cfRule>
  </conditionalFormatting>
  <conditionalFormatting sqref="I18">
    <cfRule type="expression" priority="8" dxfId="1" stopIfTrue="1">
      <formula>$Y18</formula>
    </cfRule>
    <cfRule type="expression" priority="9" dxfId="0" stopIfTrue="1">
      <formula>$X18</formula>
    </cfRule>
  </conditionalFormatting>
  <conditionalFormatting sqref="J21">
    <cfRule type="cellIs" priority="5" dxfId="6" operator="equal" stopIfTrue="1">
      <formula>"Riesgo Aceptable"</formula>
    </cfRule>
    <cfRule type="cellIs" priority="6" dxfId="5" operator="equal" stopIfTrue="1">
      <formula>"Riesgo Tolerable"</formula>
    </cfRule>
    <cfRule type="cellIs" priority="7" dxfId="4" operator="equal" stopIfTrue="1">
      <formula>"Riesgo Moderado"</formula>
    </cfRule>
  </conditionalFormatting>
  <conditionalFormatting sqref="H21">
    <cfRule type="expression" priority="3" dxfId="1" stopIfTrue="1">
      <formula>$W21</formula>
    </cfRule>
    <cfRule type="expression" priority="4" dxfId="0" stopIfTrue="1">
      <formula>$V21</formula>
    </cfRule>
  </conditionalFormatting>
  <conditionalFormatting sqref="I21">
    <cfRule type="expression" priority="1" dxfId="1" stopIfTrue="1">
      <formula>$Y21</formula>
    </cfRule>
    <cfRule type="expression" priority="2" dxfId="0" stopIfTrue="1">
      <formula>$X21</formula>
    </cfRule>
  </conditionalFormatting>
  <dataValidations count="1">
    <dataValidation type="custom" allowBlank="1" showInputMessage="1" showErrorMessage="1" errorTitle="DAÑO EN CONFIGURACIÓN" error="Está alterando las fórmulas automáticas del libro, por favor no lo haga pues dañará la configuración.&#10;Oprima &quot;CANCELAR&quot;" sqref="J16:K16 Q16:Y21 J18:K21">
      <formula1>""</formula1>
    </dataValidation>
  </dataValidations>
  <printOptions/>
  <pageMargins left="0.7874015748031497" right="0.5905511811023623" top="0.7874015748031497" bottom="0.7874015748031497" header="0.31496062992125984" footer="0.31496062992125984"/>
  <pageSetup horizontalDpi="600" verticalDpi="600" orientation="landscape" paperSize="5" scale="56"/>
  <headerFooter alignWithMargins="0">
    <oddFooter>&amp;L&amp;9P: Probabilidad
Po:Posible
CAS:Casi Seguro&amp;C&amp;9I: Impacto
INA: Inaceptable
INT: Intolerable&amp;R&amp;9C:Calificación
</oddFooter>
  </headerFooter>
  <ignoredErrors>
    <ignoredError sqref="K19 K16" evalError="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Rangel Jaimes</dc:creator>
  <cp:keywords/>
  <dc:description/>
  <cp:lastModifiedBy>Jose Ludwing Oviedo Parra</cp:lastModifiedBy>
  <cp:lastPrinted>2015-08-25T19:57:16Z</cp:lastPrinted>
  <dcterms:created xsi:type="dcterms:W3CDTF">2014-09-11T21:47:19Z</dcterms:created>
  <dcterms:modified xsi:type="dcterms:W3CDTF">2020-10-26T19:53:24Z</dcterms:modified>
  <cp:category/>
  <cp:version/>
  <cp:contentType/>
  <cp:contentStatus/>
</cp:coreProperties>
</file>