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070" activeTab="0"/>
  </bookViews>
  <sheets>
    <sheet name="Probabilidad" sheetId="1" r:id="rId1"/>
    <sheet name="Gravedad" sheetId="2" r:id="rId2"/>
    <sheet name="Análisis de Vulnerabilidad" sheetId="3" r:id="rId3"/>
    <sheet name="CONTROL DE CAMBIOS" sheetId="4" r:id="rId4"/>
  </sheets>
  <definedNames>
    <definedName name="_xlnm.Print_Area" localSheetId="1">'Gravedad'!$A$1:$U$142</definedName>
    <definedName name="_xlnm.Print_Area" localSheetId="0">'Probabilidad'!$A$1:$U$261</definedName>
    <definedName name="_xlnm.Print_Titles" localSheetId="1">'Gravedad'!$1:$5</definedName>
    <definedName name="_xlnm.Print_Titles" localSheetId="0">'Probabilidad'!$1:$4</definedName>
  </definedNames>
  <calcPr fullCalcOnLoad="1"/>
</workbook>
</file>

<file path=xl/sharedStrings.xml><?xml version="1.0" encoding="utf-8"?>
<sst xmlns="http://schemas.openxmlformats.org/spreadsheetml/2006/main" count="1126" uniqueCount="345">
  <si>
    <t>¿Existe brigada de emergencias?</t>
  </si>
  <si>
    <t>¿Existe una política general en Gestión del Riesgo donde se indica la prevención y preparación para afrontar una emergencia?</t>
  </si>
  <si>
    <t xml:space="preserve">¿Existe comité de emergencias y tiene funciones asignadas? </t>
  </si>
  <si>
    <t>¿Promueve activamente el programa de preparación para emergencias en sus trabajadores?</t>
  </si>
  <si>
    <t>¿Los empleados han adquirido responsabilidades específicas en caso de emergencias?</t>
  </si>
  <si>
    <t>¿Existen instrumentos o formatos para realizar inspecciones a las áreas para identificar condiciones inseguras que puedan generar emergencias?</t>
  </si>
  <si>
    <t>¿Existen instrumentos o formatos, folletos como material de difusión en temas de prevención y control de emergencias?</t>
  </si>
  <si>
    <t>¿Se cuenta con un programa de capacitación en prevención y control  de emergencias?</t>
  </si>
  <si>
    <t>¿Los miembros del comité de emergencias se encuentran capacitados según los planes de acción?</t>
  </si>
  <si>
    <t>¿Las personas han recibido capacitación general en temas básicos de emergencias y en general saben las personas autoprotegerse?</t>
  </si>
  <si>
    <t>¿El personal de la brigada ha recibido entrenamiento y capacitación en temas de prevención y control de emergencias?</t>
  </si>
  <si>
    <t>¿Está divulgado el plan de emergencia y contingencias y los distintos planes de acción?</t>
  </si>
  <si>
    <t>¿Se cuenta con manuales, folletos como material de difusión en temas de prevención y control de emergencias?</t>
  </si>
  <si>
    <t>GRAVEDAD</t>
  </si>
  <si>
    <t>¿Se cuenta con camillas?</t>
  </si>
  <si>
    <t>¿Se cuenta con botiquines?</t>
  </si>
  <si>
    <t xml:space="preserve">¿Se cuenta con cinta de acordonamiento o balizamiento? </t>
  </si>
  <si>
    <t xml:space="preserve">¿Se cuenta con extintores? </t>
  </si>
  <si>
    <t>¿El tipo de construcción es sismoresistente?</t>
  </si>
  <si>
    <t>¿Existen puertas y muros cortafuego?</t>
  </si>
  <si>
    <t>¿Existe más de una salida?</t>
  </si>
  <si>
    <t>¿Existen rutas de evacuación?</t>
  </si>
  <si>
    <t>¿Se cuenta con parqueaderos?</t>
  </si>
  <si>
    <t>¿Las ventanas cuentan con película de seguridad?</t>
  </si>
  <si>
    <t>¿Están señalizadas vías de evacuación y equipos contraincendios?</t>
  </si>
  <si>
    <t>¿Se cuenta con algún sistema de alarma?</t>
  </si>
  <si>
    <t>¿Se cuenta con sistemas automáticos de detección de incendios?</t>
  </si>
  <si>
    <t>¿Se cuenta con sistemas automáticos de control de incendios?</t>
  </si>
  <si>
    <t>¿Se cuenta con sistema de comunicaciones internas?</t>
  </si>
  <si>
    <t>¿Se cuenta con una red de contraincendios?</t>
  </si>
  <si>
    <t>¿Existen hidrantes públicos y/o privados?</t>
  </si>
  <si>
    <t>¿Se cuentan con gabinetes contraincendios?</t>
  </si>
  <si>
    <t>¿Se cuenta con vehículos?</t>
  </si>
  <si>
    <t>¿Se cuenta con un buen programa de recolección de basuras?</t>
  </si>
  <si>
    <t>¿Se cuenta con buen servicio de radio comunicaciones?</t>
  </si>
  <si>
    <t xml:space="preserve">¿Se cuenta con buen suministro de energía? </t>
  </si>
  <si>
    <t xml:space="preserve">¿Se cuenta con buen suministro de agua? </t>
  </si>
  <si>
    <t>¿Se cuenta con un tanque de reserva de agua?</t>
  </si>
  <si>
    <t>¿Se cuenta con una planta de emergencia?</t>
  </si>
  <si>
    <t>¿Se cuenta con hidrantes exteriores?</t>
  </si>
  <si>
    <t>¿Se cuenta con sistema de iluminación de emergencia?</t>
  </si>
  <si>
    <t>¿Se cuenta con un buen sistema de vigilancia física?</t>
  </si>
  <si>
    <t>¿Se cuenta con un sistema de comunicación diferente al público?</t>
  </si>
  <si>
    <t>¿Se cuenta con algún sistema de seguros para los funcionarios?</t>
  </si>
  <si>
    <t>¿Se cuenta asegurados los equipos y todos los bienes en general?</t>
  </si>
  <si>
    <t>A</t>
  </si>
  <si>
    <t>B</t>
  </si>
  <si>
    <t>C</t>
  </si>
  <si>
    <t>SISMO</t>
  </si>
  <si>
    <t xml:space="preserve">VIENTOS O VENDABALES </t>
  </si>
  <si>
    <t>LLUVIAS O GRANIZADAS</t>
  </si>
  <si>
    <t>INUNDACIONES</t>
  </si>
  <si>
    <t>MAREMOTOS</t>
  </si>
  <si>
    <t>DESLIZAMIENTOS O AVALANCHAS</t>
  </si>
  <si>
    <t>ERUPCIÓN VOLCÁNICA</t>
  </si>
  <si>
    <t xml:space="preserve"> EPIDEMIAS Y PLAGAS</t>
  </si>
  <si>
    <t>INCENDIO</t>
  </si>
  <si>
    <t>EXPLOSIÓN</t>
  </si>
  <si>
    <t>FUGAS</t>
  </si>
  <si>
    <t>DERRAMES DE SUSTANCIAS PELIGROSAS</t>
  </si>
  <si>
    <t xml:space="preserve">INTOXICACIONES </t>
  </si>
  <si>
    <t>CONTAMINACIÓN RADIACTIVA - BIOLÓGICA</t>
  </si>
  <si>
    <t>ACCIDENTES VEHICULARES</t>
  </si>
  <si>
    <t>ASALTO-HURTO</t>
  </si>
  <si>
    <t>SECUESTRO</t>
  </si>
  <si>
    <t>TERRORISMO</t>
  </si>
  <si>
    <t>DESORDEN CÍVIL - ASONADAS</t>
  </si>
  <si>
    <t>ANÁLISIS DE PROBABILIDAD</t>
  </si>
  <si>
    <t>PLAN DE EVACUACIÓN</t>
  </si>
  <si>
    <t>Se ha determinado previamente por parte del personal del edificio los aspectos básicos a poner en práctica en caso de una evacuación del mismo</t>
  </si>
  <si>
    <t>Ningún empleado en el edificio conoce sobre medidas de evacuación y no se han desarrollado hasta el momento estrategias o planes al respecto</t>
  </si>
  <si>
    <t>Solo algunos empleados conocen sobre normas de evacuación o han tenido en cuenta aspectos al respecto</t>
  </si>
  <si>
    <t>ALARMA PARA EVACUACIÓN</t>
  </si>
  <si>
    <t>Esta instalada y es funcional</t>
  </si>
  <si>
    <t>Es sólo un proyecto que se menciona en algunas ocasiones</t>
  </si>
  <si>
    <t>Es funcional solo en un sector. Bajo ciertas condiciones</t>
  </si>
  <si>
    <t>RUTA DE EVACUACIÓN</t>
  </si>
  <si>
    <t>Existe una ruta exclusiva de evacuación, iluminada, señalizada, con pasamanos a la izquierda y derecha en caso de ser escaleras</t>
  </si>
  <si>
    <t>Presenta deficiencia en alguno de los aspectos anteriores</t>
  </si>
  <si>
    <t>No hay ruta exclusiva de evacuación</t>
  </si>
  <si>
    <t>Difícilmente por la poca señalización u orientación al respecto</t>
  </si>
  <si>
    <t>No las reconocerían fácilmente</t>
  </si>
  <si>
    <t>LOS PUNTOS DE REUNIÓN EN UNA EVACUACIÓN</t>
  </si>
  <si>
    <t>Se han establecido claramente y los conocen todos los ocupantes del edificio</t>
  </si>
  <si>
    <t>Existen varios sitios posibles pero ninguno se ha delimitado con claridad y nadie sabría hacia donde evacuar exactamente</t>
  </si>
  <si>
    <t>No existen puntos óptimos donde evacuar</t>
  </si>
  <si>
    <t>LOS PUNTOS DE REUNION EN UNA EVACUACION</t>
  </si>
  <si>
    <t>Son amplios y seguros</t>
  </si>
  <si>
    <t>Son realmente pequeños para el número de personas a evacuar y realmente peligrosos</t>
  </si>
  <si>
    <t>Son amplios pero con algunos riesgos</t>
  </si>
  <si>
    <t>LA SEÑALIZACIÓN PARA EVACUACION</t>
  </si>
  <si>
    <t>Se visualiza e identifica plenamente en todas las áreas del edificio</t>
  </si>
  <si>
    <t>Esta muy oculta y apenas se observa en algunos sitios</t>
  </si>
  <si>
    <t>No existen flechas o croquis de evacuación en ninguna parte visible</t>
  </si>
  <si>
    <t>LAS RUTAS DE EVACUACION SON</t>
  </si>
  <si>
    <t>Antideslizantes y seguras en todo recorrido</t>
  </si>
  <si>
    <t>Con obstáculos y tramos resbalosos</t>
  </si>
  <si>
    <t>Altamente resbalosos, utilizados como bodegas o intransitables en algunos tramos</t>
  </si>
  <si>
    <t>LA RUTA PRINCIPAL DE EVACUACION</t>
  </si>
  <si>
    <t>Tiene ruta alterna óptima y conocida</t>
  </si>
  <si>
    <t>Tiene una ruta alterna pero deficiente</t>
  </si>
  <si>
    <t>No posee ninguna ruta alterna o no se conoce</t>
  </si>
  <si>
    <t>LA SEÑAL DE ALARMA</t>
  </si>
  <si>
    <t>Se encuentra o se ve claramente en todos los sitios</t>
  </si>
  <si>
    <t>Algunas veces no se escuchan ni se ven claramente. Los ocupantes no la conocen</t>
  </si>
  <si>
    <t>Usualmente no se escucha, ni se ve</t>
  </si>
  <si>
    <t>SISTEMA DE DETECCION</t>
  </si>
  <si>
    <t>El edificio posee sistema de detección de incendio revisado en el último trimestre en todas las áreas</t>
  </si>
  <si>
    <t>Sólo existen algunos detectores sin revisión y no en todas las áreas</t>
  </si>
  <si>
    <t>No existe ningún tipo de detector</t>
  </si>
  <si>
    <t>EL SISTEMA DE ILUMINACION DE EMERGENCIA</t>
  </si>
  <si>
    <t>Es óptimo de día y noche (siempre se ve claramente, aún de noche)</t>
  </si>
  <si>
    <t>Es óptimo sólo en el día (en la noche no se ve con claridad)</t>
  </si>
  <si>
    <t>Deficiente día y noche</t>
  </si>
  <si>
    <t>Es de encendido automático en caso de corte de energía</t>
  </si>
  <si>
    <t>Es de encendido manual en caso de corte de energía</t>
  </si>
  <si>
    <t>No existe</t>
  </si>
  <si>
    <t>EL SISTEMA CONTRA INCENDIO</t>
  </si>
  <si>
    <t>Es funcional</t>
  </si>
  <si>
    <t>Funciona parcialmente</t>
  </si>
  <si>
    <t>No existe o no funciona</t>
  </si>
  <si>
    <t>LOS EXTINTORES PARA INCENDIO</t>
  </si>
  <si>
    <t>Están ubicados en las áreas críticas y son funcionales</t>
  </si>
  <si>
    <t>Existen pero no en número suficiente</t>
  </si>
  <si>
    <t>No existen o no funcionan</t>
  </si>
  <si>
    <t>DIVULGACIÓN DEL PLAN DE EMERGENCIA A LOS EMPLEADOS</t>
  </si>
  <si>
    <t>Se ha desarrollado mínimo una por semestre</t>
  </si>
  <si>
    <t>Esporádicamente se ha divulgado para algunas áreas</t>
  </si>
  <si>
    <t>No se ha divulgado</t>
  </si>
  <si>
    <t>COORDINADOR DEL PLAN DE EMERGENCIA</t>
  </si>
  <si>
    <t>Existe y está capacitado</t>
  </si>
  <si>
    <t>Existe pero no está capacitado</t>
  </si>
  <si>
    <t>LA BRIGADA DE EMERGENCIA</t>
  </si>
  <si>
    <t>Existe y está capacitada</t>
  </si>
  <si>
    <t>Existe y no está capacitada</t>
  </si>
  <si>
    <t>SE HAN REALIZADO SIMULACROS</t>
  </si>
  <si>
    <t>Un simulacro en el último año</t>
  </si>
  <si>
    <t>Un simulacro en los últimos dos años</t>
  </si>
  <si>
    <t>Ningún simulacro</t>
  </si>
  <si>
    <t>ENTIDADES DE SOCORRO EXTERNAS</t>
  </si>
  <si>
    <t>Conocen y participan activamente en el plan de emergencia de la empresa</t>
  </si>
  <si>
    <t>Están identificadas las entidades de socorro pero no conocen el plan de emergencia de la empresa</t>
  </si>
  <si>
    <t>No se tienen en cuenta</t>
  </si>
  <si>
    <t>LOS OCUPANTES DEL EDIFICIO SON</t>
  </si>
  <si>
    <t>Siempre los mismos con muy pocos visitantes</t>
  </si>
  <si>
    <t>Con un 10 a 20% de visitantes nuevos cada día</t>
  </si>
  <si>
    <t>El 90% de los ocupantes son visitantes</t>
  </si>
  <si>
    <t>EN LA ENTRADA DEL EDIFICIO O EN CADA PISO</t>
  </si>
  <si>
    <t>Existe y es visible un plano de evacuación en cada piso</t>
  </si>
  <si>
    <t>No existe un plano de evacuación en cada piso pero alguien daría información</t>
  </si>
  <si>
    <t>No existe un plano de evacuación y nadie está responsabilizado de dar información al respecto</t>
  </si>
  <si>
    <t>LAS RUTAS DE CIRCULACION</t>
  </si>
  <si>
    <t>En general las rutas de acceso y circulación de los trabajadores y visitantes son amplias y seguras</t>
  </si>
  <si>
    <t>En algún punto de las rutas no se circula con facilidad por falta de espacio u obstáculos al paso</t>
  </si>
  <si>
    <t>En general las rutas y áreas de circulación son congestionadas y de difícil uso</t>
  </si>
  <si>
    <t>LAS PUERTAS DE SALIDA DEL EDIFICIO</t>
  </si>
  <si>
    <t>Las puertas cumplen con las medidas mínimas reglamentarias y de uso de cerraduras de seguridad</t>
  </si>
  <si>
    <t>Solo algunas puertas permiten una salida rápida y poseen cerraduras de seguridad</t>
  </si>
  <si>
    <t>Ninguna puerta es lo suficiente amplia o brinda garantías para salida segura</t>
  </si>
  <si>
    <t>ESTRUCTURA Y TIPO DE CONSTRUCCION</t>
  </si>
  <si>
    <t>La estructura del edificio se soporta en estructuras de concreto y no presenta ningún deterioro en paredes, columnas, techos o aditamentos internos</t>
  </si>
  <si>
    <t>Presenta deterioro observable en paredes y techos que hagan pensar en daños estructurales</t>
  </si>
  <si>
    <t>La estructura no posee cimentación ni soportes de concreto y presenta deterioros estructurales observables en progreso durante los últimos 6 meses</t>
  </si>
  <si>
    <t>INCENIDO</t>
  </si>
  <si>
    <t>ACC DE TRABAJO</t>
  </si>
  <si>
    <t>LLUVIAS / GRANIZ.</t>
  </si>
  <si>
    <t>INUNDA.</t>
  </si>
  <si>
    <t>MAREMOT.</t>
  </si>
  <si>
    <t>EPIDEM / PLAGAS</t>
  </si>
  <si>
    <t>EXPLOS.</t>
  </si>
  <si>
    <t>VIENTOS / VENDAB.</t>
  </si>
  <si>
    <t>DESLIZAM./ AVALAN</t>
  </si>
  <si>
    <t>ERUPCION VOLCANI.</t>
  </si>
  <si>
    <t>NATURALES</t>
  </si>
  <si>
    <t>TECNOLÓGICOS</t>
  </si>
  <si>
    <t>DERRAM. SUST. PEL</t>
  </si>
  <si>
    <t>INTOXIC.</t>
  </si>
  <si>
    <t>CONT. RAD. O BIOL</t>
  </si>
  <si>
    <t>ACC . VEHICUL</t>
  </si>
  <si>
    <t>SOCIALES</t>
  </si>
  <si>
    <t>ASALTO  / HURTO</t>
  </si>
  <si>
    <t>SECUEST</t>
  </si>
  <si>
    <t>TERROR.</t>
  </si>
  <si>
    <t>DESORD. CIVIL</t>
  </si>
  <si>
    <t>PELIGRO / AMENZA</t>
  </si>
  <si>
    <t>PELIGRO/AMENZA</t>
  </si>
  <si>
    <t>Total</t>
  </si>
  <si>
    <t>Puntaje total (A+B+C)=</t>
  </si>
  <si>
    <t xml:space="preserve">La edificación presenta una baja probabilidad de ocurrencia </t>
  </si>
  <si>
    <t xml:space="preserve">La edificación presenta una mediana probabilidad de ocurrencia </t>
  </si>
  <si>
    <t>La edificación presenta una probabilidad media-alta que puede ocurrir en forma imprevista</t>
  </si>
  <si>
    <t>¿Existen recursos y suministros para el personal de las brigadas y del comité de emergencias?</t>
  </si>
  <si>
    <t>¿Se tienen implementos básicos para el plan de acción de primeros auxilios en caso de requerirse?</t>
  </si>
  <si>
    <t>¿Se cuenta con implementos básicos para el plan de acción de contraincendios, tales como herramientas, manuales, extintores, palas, entre otros. De acuerdo con las necesidades especificas y reales para la instalaciones de su Organización?</t>
  </si>
  <si>
    <t>¿Las escaleras de emergencias se encuentran en buen estado y poseen doble pasamanos?</t>
  </si>
  <si>
    <t>¿Se cuenta con programa de mantenimiento preventivo para los equipos de emergencia?</t>
  </si>
  <si>
    <t>¿Se cuenta asegurada la edificación en caso de terremoto, incendio, atentados terroristas, entre otros?</t>
  </si>
  <si>
    <t>ANÁLISIS DE GRAVEDAD</t>
  </si>
  <si>
    <t>Asigne la letra (A-B-C) a cada una de las amenazas identificadas por peligros, de acuerdo con la condición existente se su empresa o del centro de trabajo: (A) Si la condición se cumple - (B) Si la condición se cumple parcialmente - (C) Si la condición no se cumple.</t>
  </si>
  <si>
    <t>CALIFICACIÓN TOTAL POR AMENAZA</t>
  </si>
  <si>
    <t>TABLA DE COMPARACIÓN PARA EL NIVEL DE PROBABILIDAD</t>
  </si>
  <si>
    <t>FACTOR SER HUMANO</t>
  </si>
  <si>
    <t>FACTOR SISTEMAS Y PROCESOS</t>
  </si>
  <si>
    <t>Sin lesiones o lesiones sin incapacidad</t>
  </si>
  <si>
    <t>Lesiones leves incapacitantes</t>
  </si>
  <si>
    <t>Lesiones graves</t>
  </si>
  <si>
    <t>Muerte</t>
  </si>
  <si>
    <t>TABLA DE COMPARACIÓN PARA EL NIVEL DE GRAVEDAD</t>
  </si>
  <si>
    <t>Destrucción 20% de las Instalaciones</t>
  </si>
  <si>
    <t>Destrucción 30% de las Instalaciones</t>
  </si>
  <si>
    <t>Destrucción 40% de las Instalaciones</t>
  </si>
  <si>
    <t>Destrucción &gt; 50% de las Instalaciones</t>
  </si>
  <si>
    <t>FACTOR HUMANO</t>
  </si>
  <si>
    <t>CALIFICACIÓN TOTAL POR</t>
  </si>
  <si>
    <t>Suspensión hasta (2) dos días.</t>
  </si>
  <si>
    <t>Suspensión entre (3) tres a (5) cinco  días.</t>
  </si>
  <si>
    <t>Suspensión de (6) seis a (9) nueve días.</t>
  </si>
  <si>
    <t>Suspensión mayor a (9) nueve días.</t>
  </si>
  <si>
    <t>ANÁLISIS DE VULNERABILIDAD</t>
  </si>
  <si>
    <t>PROBABILIDAD</t>
  </si>
  <si>
    <t xml:space="preserve">Baja </t>
  </si>
  <si>
    <t xml:space="preserve">Mediana </t>
  </si>
  <si>
    <t>Media-alta</t>
  </si>
  <si>
    <t>Alta</t>
  </si>
  <si>
    <t>INSIGNIFICANTE</t>
  </si>
  <si>
    <t>RELEVANTE</t>
  </si>
  <si>
    <t>CRÍTICO</t>
  </si>
  <si>
    <t>CATASTRÓFICO</t>
  </si>
  <si>
    <t>BAJA</t>
  </si>
  <si>
    <t>MEDIA</t>
  </si>
  <si>
    <t>MEDIA -ALTA</t>
  </si>
  <si>
    <t>ALTA</t>
  </si>
  <si>
    <t>Insignificante</t>
  </si>
  <si>
    <t>Relevante</t>
  </si>
  <si>
    <t>Crítico</t>
  </si>
  <si>
    <t>Catastrófico</t>
  </si>
  <si>
    <t>% Total</t>
  </si>
  <si>
    <t>Baja Vulnerabilidad</t>
  </si>
  <si>
    <t>Media Vulnerabilidad</t>
  </si>
  <si>
    <t>Alta Vulnerabilidad</t>
  </si>
  <si>
    <t>26-57</t>
  </si>
  <si>
    <t>58-92</t>
  </si>
  <si>
    <t>FACTOR HUMANO (16)</t>
  </si>
  <si>
    <t>17-37</t>
  </si>
  <si>
    <t>38-58</t>
  </si>
  <si>
    <t>59-80</t>
  </si>
  <si>
    <t>22-50</t>
  </si>
  <si>
    <t>51-79</t>
  </si>
  <si>
    <t>80-105</t>
  </si>
  <si>
    <t>15-32</t>
  </si>
  <si>
    <t>33-51</t>
  </si>
  <si>
    <t>52-70</t>
  </si>
  <si>
    <t>PRIORIZACIÓN DE LA AMENAZA</t>
  </si>
  <si>
    <t>0 a 33 %</t>
  </si>
  <si>
    <t>34 a 66 %</t>
  </si>
  <si>
    <t>67 a 100 %</t>
  </si>
  <si>
    <t>MATRIZ DE VULNERABILIDAD</t>
  </si>
  <si>
    <t>INTERP.</t>
  </si>
  <si>
    <t>FACTOR RECURSOS SOBRE PROPIEDAD</t>
  </si>
  <si>
    <t>FACTOR RECURSOS SOBRE EL NEGOCIO</t>
  </si>
  <si>
    <t>FACTOR AMBIENTAL</t>
  </si>
  <si>
    <t>No hay contaminación significativa</t>
  </si>
  <si>
    <t>Fuentes en áreas internas solamente.</t>
  </si>
  <si>
    <t>Menor de $ 500.000.000</t>
  </si>
  <si>
    <t>Entre $ 500.000.000 y $999.000.000</t>
  </si>
  <si>
    <t>Entre $ 1.000.000.000  y  $ 1.999.000.000</t>
  </si>
  <si>
    <t>Entre $ 2.000.000.000 y  $ 4.000.000.000</t>
  </si>
  <si>
    <t>Fuentes en áreas secundarias o áreas externas</t>
  </si>
  <si>
    <t>Fuentes que afectan la comunidad</t>
  </si>
  <si>
    <t>FACTOR RECURSOS SOBRE LA PROPIEDAD</t>
  </si>
  <si>
    <t>AMBIENTAL</t>
  </si>
  <si>
    <t>R EN EL NEGOCIO</t>
  </si>
  <si>
    <t>R PROPIEDAD</t>
  </si>
  <si>
    <t>SER HUMANO</t>
  </si>
  <si>
    <t>SIST Y PROC</t>
  </si>
  <si>
    <t>Organización</t>
  </si>
  <si>
    <t>Capacitación</t>
  </si>
  <si>
    <t>Recursos y Suministros</t>
  </si>
  <si>
    <t>Materiales</t>
  </si>
  <si>
    <t>Edificaciones</t>
  </si>
  <si>
    <t>Equipos</t>
  </si>
  <si>
    <t>Servicios Públicos</t>
  </si>
  <si>
    <t>Sistemas Alternos</t>
  </si>
  <si>
    <t>Recuperación</t>
  </si>
  <si>
    <t>D</t>
  </si>
  <si>
    <t>Agua y aguas residuales</t>
  </si>
  <si>
    <t>Materias primas, materiales auxiliares y manejo de materiales</t>
  </si>
  <si>
    <t>Residuos y emisiones</t>
  </si>
  <si>
    <t>Energía</t>
  </si>
  <si>
    <t>¿Se controla y se reduce el consumo de agua en los procesos?</t>
  </si>
  <si>
    <t>¿Se reutiliza y se recicla el agua?</t>
  </si>
  <si>
    <t>¿Se trata, se separa y se reduce  el agua residual de las aguas pluviales?</t>
  </si>
  <si>
    <t>¿Se reemplaza las sustancias peligrosas o las que tengan impacto en el ambiente?</t>
  </si>
  <si>
    <t>¿Se cuenta con un depósito seguro para los residuos y las sustancias peligrosas?</t>
  </si>
  <si>
    <t>¿Se controla y se reduce la generación de residuos y emisiones?</t>
  </si>
  <si>
    <t>¿Se realiza una disposición de los residuos segura sin causar riesgos?</t>
  </si>
  <si>
    <t>¿Existen contenedores apropiados para la recolección de residuos?</t>
  </si>
  <si>
    <t>¿Se controla y se reduce el consumo de energía?</t>
  </si>
  <si>
    <t>¿Se evita la perdida de energía?</t>
  </si>
  <si>
    <t>¿Se aprovecha al máximo la energía natural estableciendo un equilibrio sobre la artificial?</t>
  </si>
  <si>
    <t>¿Se cuenta con un sistema alterno para asegurar la información en medios magnéticos y con alguna compañía aseguradora?</t>
  </si>
  <si>
    <t xml:space="preserve">¿Se tienen identificados los procesos críticos para la continuidad del negocio?  </t>
  </si>
  <si>
    <t>¿Se tiene estimado el daño potencial y el calculo de los recursos mínimos para recuperar los servicios?</t>
  </si>
  <si>
    <t>¿Se tienen procedimientos de restauración y reposición de los procesos críticos frente a una situación de emergencia?</t>
  </si>
  <si>
    <t>¿Se tienen definidos los espacios alternativos para continuar con los servicios?</t>
  </si>
  <si>
    <t xml:space="preserve">¿Se tienen definidos proveedores alternos que garanticen los materiales para la continuidad del servicio? </t>
  </si>
  <si>
    <t>¿Se cuentan con sistemas de respaldo de información (backup)?</t>
  </si>
  <si>
    <t>¿Se cuenta con copiados remotos de datos?</t>
  </si>
  <si>
    <t>¿Se cuenta con plataformas de datacenter de contingencia?</t>
  </si>
  <si>
    <t>¿Se cuentan identificadas las personas para la duplicidad de cargos y funciones en ausencia de los líderes?</t>
  </si>
  <si>
    <t>¿Se encuentran documentado los costos para cada alternativa de recuperación de los servicios?</t>
  </si>
  <si>
    <t>¿Se mantiene el plan actualizado con base a los resultados de las evaluaciones?</t>
  </si>
  <si>
    <t>TOTAL</t>
  </si>
  <si>
    <t>93-125</t>
  </si>
  <si>
    <t>CÓDIGO</t>
  </si>
  <si>
    <t>VERSIÓN</t>
  </si>
  <si>
    <t xml:space="preserve">FECHA DE APROBACIÓN </t>
  </si>
  <si>
    <t>PÁGINA</t>
  </si>
  <si>
    <t>1 DE 1</t>
  </si>
  <si>
    <t xml:space="preserve">ACCIDENTES DE TRABAJO </t>
  </si>
  <si>
    <t>CENTRO DE TRABAJO</t>
  </si>
  <si>
    <t>FECHA DE ACTUALIZACIÒN</t>
  </si>
  <si>
    <t>DERRAMES DE SUSTANCIAS QUIMICAS</t>
  </si>
  <si>
    <t>LOS VISITANTES DEL EDIFICIO CONOCEN LAS RUTAS DE EVACUACIÓN</t>
  </si>
  <si>
    <t>Fácil y rápidamente gracias a la señalización visible desde todos los ángulos</t>
  </si>
  <si>
    <t>No.de ítem con respuesta A x (1,0) =</t>
  </si>
  <si>
    <t>No.de ítem con respuesta B x (3,0) =</t>
  </si>
  <si>
    <t>No.de ítem con respuesta C x (5,0) =</t>
  </si>
  <si>
    <t>La edificación presenta una alta probabilidad de ocurrencia, se deben revisar todos los aspectos que puedan estar representando amenazas para las personas que permanecen en el edificio en un momento de emergencia.</t>
  </si>
  <si>
    <t>Seleccione las diferentes amenazas identificadas por peligros, como resultado de la inspección de situaciones potenciales de emergencia que pueden ocurrir en la empresa o centro de trabajo</t>
  </si>
  <si>
    <t>¿Se tienen identificados los sistemas necesarios para la funcionalidad de los procesos en un evento de emergencia?</t>
  </si>
  <si>
    <t xml:space="preserve">¿Se tienen estipuladas las estrategias y el talento humano para la recuperación del servicio en un evento de emergencia? </t>
  </si>
  <si>
    <t xml:space="preserve">¿Se evalúan las diferentes alternativas de recuperación bajo el peor escenario de un evento de emergencia? </t>
  </si>
  <si>
    <t>¿Se evitan derrames, goteos o rebosamientos de agua?</t>
  </si>
  <si>
    <t>¿Se controla, se optimiza y se evita la perdida de los materiales en el proceso?</t>
  </si>
  <si>
    <t>¿Se separan los residuos reutilizables, los reciclables y los orgánicos?</t>
  </si>
  <si>
    <t>CONTROL DE CAMBIOS</t>
  </si>
  <si>
    <t>FECHA</t>
  </si>
  <si>
    <t xml:space="preserve">DESCRIPCIÓN DEL CAMBIO </t>
  </si>
  <si>
    <t>REVISÓ</t>
  </si>
  <si>
    <t>APROBÓ</t>
  </si>
  <si>
    <t xml:space="preserve">Creación del formato </t>
  </si>
  <si>
    <t>COORDINADOR DE SST</t>
  </si>
  <si>
    <t>DIRECCIÓN DE SISTEMAS INTEGRADOS DE GESTIÓN</t>
  </si>
  <si>
    <t>ES-SIG-RG-183</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</si>
</sst>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0.0"/>
    <numFmt numFmtId="193" formatCode="d/m/yyyy"/>
    <numFmt numFmtId="194" formatCode="[$-240A]dddd\,\ dd&quot; de &quot;mmmm&quot; de &quot;yyyy"/>
  </numFmts>
  <fonts count="68">
    <font>
      <sz val="10"/>
      <name val="Arial"/>
      <family val="0"/>
    </font>
    <font>
      <b/>
      <sz val="10"/>
      <name val="Arial"/>
      <family val="2"/>
    </font>
    <font>
      <sz val="8"/>
      <name val="Arial"/>
      <family val="0"/>
    </font>
    <font>
      <sz val="10"/>
      <name val="Calibri"/>
      <family val="2"/>
    </font>
    <font>
      <b/>
      <sz val="9"/>
      <name val="Arial"/>
      <family val="2"/>
    </font>
    <font>
      <b/>
      <sz val="8"/>
      <name val="Arial"/>
      <family val="2"/>
    </font>
    <font>
      <sz val="11"/>
      <name val="Arial"/>
      <family val="2"/>
    </font>
    <font>
      <sz val="5"/>
      <name val="Arial"/>
      <family val="2"/>
    </font>
    <font>
      <b/>
      <sz val="5"/>
      <name val="Arial"/>
      <family val="2"/>
    </font>
    <font>
      <b/>
      <sz val="11"/>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7"/>
      <color indexed="8"/>
      <name val="Arial"/>
      <family val="2"/>
    </font>
    <font>
      <b/>
      <sz val="10"/>
      <color indexed="8"/>
      <name val="Arial"/>
      <family val="2"/>
    </font>
    <font>
      <sz val="10"/>
      <color indexed="8"/>
      <name val="Arial"/>
      <family val="2"/>
    </font>
    <font>
      <sz val="11"/>
      <color indexed="8"/>
      <name val="Arial"/>
      <family val="2"/>
    </font>
    <font>
      <b/>
      <sz val="9"/>
      <color indexed="8"/>
      <name val="Arial"/>
      <family val="2"/>
    </font>
    <font>
      <b/>
      <sz val="14"/>
      <color indexed="8"/>
      <name val="Arial"/>
      <family val="2"/>
    </font>
    <font>
      <sz val="9"/>
      <color indexed="8"/>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7"/>
      <color theme="1"/>
      <name val="Arial"/>
      <family val="2"/>
    </font>
    <font>
      <b/>
      <sz val="10"/>
      <color rgb="FF000000"/>
      <name val="Arial"/>
      <family val="2"/>
    </font>
    <font>
      <sz val="10"/>
      <color rgb="FF000000"/>
      <name val="Arial"/>
      <family val="2"/>
    </font>
    <font>
      <sz val="10"/>
      <color theme="1"/>
      <name val="Arial"/>
      <family val="2"/>
    </font>
    <font>
      <sz val="11"/>
      <color theme="1"/>
      <name val="Arial"/>
      <family val="2"/>
    </font>
    <font>
      <b/>
      <sz val="9"/>
      <color theme="1"/>
      <name val="Arial"/>
      <family val="2"/>
    </font>
    <font>
      <b/>
      <sz val="14"/>
      <color theme="1"/>
      <name val="Arial"/>
      <family val="2"/>
    </font>
    <font>
      <sz val="9"/>
      <color theme="1"/>
      <name val="Arial"/>
      <family val="2"/>
    </font>
    <font>
      <b/>
      <sz val="12"/>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medium"/>
      <right style="thin"/>
      <top style="medium"/>
      <bottom style="medium"/>
    </border>
    <border>
      <left style="thin"/>
      <right>
        <color indexed="63"/>
      </right>
      <top style="thin"/>
      <bottom style="thin"/>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right style="medium"/>
      <top style="thin"/>
      <bottom style="thin"/>
    </border>
    <border>
      <left style="thin"/>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7" fillId="28"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1" fillId="30" borderId="0" applyNumberFormat="0" applyBorder="0" applyAlignment="0" applyProtection="0"/>
    <xf numFmtId="0" fontId="52" fillId="0" borderId="0">
      <alignment/>
      <protection/>
    </xf>
    <xf numFmtId="0" fontId="0" fillId="31" borderId="5" applyNumberFormat="0" applyFont="0" applyAlignment="0" applyProtection="0"/>
    <xf numFmtId="9" fontId="0" fillId="0" borderId="0" applyFont="0" applyFill="0" applyBorder="0" applyAlignment="0" applyProtection="0"/>
    <xf numFmtId="0" fontId="53" fillId="20"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220">
    <xf numFmtId="0" fontId="0" fillId="0" borderId="0" xfId="0" applyAlignment="1">
      <alignment/>
    </xf>
    <xf numFmtId="0" fontId="0" fillId="0" borderId="0" xfId="0" applyAlignment="1">
      <alignment horizontal="center"/>
    </xf>
    <xf numFmtId="0" fontId="0" fillId="0" borderId="0" xfId="0" applyAlignment="1">
      <alignment vertical="center"/>
    </xf>
    <xf numFmtId="0" fontId="3"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vertical="center"/>
    </xf>
    <xf numFmtId="0" fontId="59" fillId="32" borderId="10" xfId="0" applyFont="1" applyFill="1" applyBorder="1" applyAlignment="1">
      <alignment horizontal="center" vertical="center" wrapText="1"/>
    </xf>
    <xf numFmtId="0" fontId="0" fillId="0" borderId="0" xfId="0" applyFont="1" applyAlignment="1">
      <alignment/>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33"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33"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3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33"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10" fillId="0" borderId="10" xfId="0" applyFont="1" applyBorder="1" applyAlignment="1">
      <alignment horizontal="center" vertical="center"/>
    </xf>
    <xf numFmtId="0" fontId="10" fillId="0" borderId="0" xfId="0" applyFont="1" applyAlignment="1">
      <alignment vertical="center"/>
    </xf>
    <xf numFmtId="0" fontId="10" fillId="0" borderId="10" xfId="0" applyFont="1" applyFill="1" applyBorder="1" applyAlignment="1">
      <alignment horizontal="center" vertical="center"/>
    </xf>
    <xf numFmtId="0" fontId="0" fillId="0" borderId="0" xfId="0" applyFont="1" applyAlignment="1">
      <alignment vertical="center"/>
    </xf>
    <xf numFmtId="0" fontId="10" fillId="34" borderId="10" xfId="0" applyFont="1" applyFill="1" applyBorder="1" applyAlignment="1">
      <alignment horizontal="center" vertical="center"/>
    </xf>
    <xf numFmtId="0" fontId="10" fillId="18" borderId="10" xfId="0" applyFont="1" applyFill="1" applyBorder="1" applyAlignment="1">
      <alignment horizontal="center" vertical="center"/>
    </xf>
    <xf numFmtId="0" fontId="10" fillId="35" borderId="10" xfId="0" applyFont="1" applyFill="1" applyBorder="1" applyAlignment="1">
      <alignment horizontal="center" vertical="center"/>
    </xf>
    <xf numFmtId="0" fontId="1" fillId="0" borderId="10" xfId="0" applyFont="1" applyBorder="1" applyAlignment="1">
      <alignment horizontal="center" vertical="center"/>
    </xf>
    <xf numFmtId="0" fontId="1" fillId="33"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0" fontId="0" fillId="33" borderId="17" xfId="0" applyFont="1" applyFill="1" applyBorder="1" applyAlignment="1">
      <alignment horizontal="center" vertical="center"/>
    </xf>
    <xf numFmtId="0" fontId="0" fillId="0" borderId="18" xfId="0" applyFont="1" applyBorder="1" applyAlignment="1">
      <alignment horizontal="center" vertical="center"/>
    </xf>
    <xf numFmtId="0" fontId="0" fillId="33" borderId="10"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3" borderId="13" xfId="0" applyFont="1" applyFill="1" applyBorder="1" applyAlignment="1">
      <alignment horizontal="center" vertical="center"/>
    </xf>
    <xf numFmtId="0" fontId="0" fillId="0" borderId="14" xfId="0" applyFont="1" applyBorder="1" applyAlignment="1">
      <alignment horizontal="center" vertical="center"/>
    </xf>
    <xf numFmtId="0" fontId="9"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0" fillId="34" borderId="10" xfId="0" applyFont="1" applyFill="1" applyBorder="1" applyAlignment="1">
      <alignment horizontal="center" vertical="center"/>
    </xf>
    <xf numFmtId="0" fontId="0" fillId="18" borderId="10" xfId="0" applyFont="1" applyFill="1" applyBorder="1" applyAlignment="1">
      <alignment horizontal="center" vertical="center"/>
    </xf>
    <xf numFmtId="0" fontId="0" fillId="35" borderId="10" xfId="0" applyFont="1" applyFill="1" applyBorder="1" applyAlignment="1">
      <alignment horizontal="center" vertical="center"/>
    </xf>
    <xf numFmtId="0" fontId="10" fillId="0" borderId="0" xfId="0" applyFont="1" applyAlignment="1">
      <alignment/>
    </xf>
    <xf numFmtId="0" fontId="0" fillId="0" borderId="0" xfId="0" applyFont="1" applyFill="1" applyAlignment="1">
      <alignment vertical="center"/>
    </xf>
    <xf numFmtId="0" fontId="0" fillId="0" borderId="0" xfId="0" applyFill="1" applyAlignment="1">
      <alignment/>
    </xf>
    <xf numFmtId="0" fontId="0" fillId="0" borderId="0" xfId="0" applyFont="1" applyAlignment="1">
      <alignment horizont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10" xfId="0" applyFont="1" applyFill="1" applyBorder="1" applyAlignment="1">
      <alignment horizontal="center" vertical="center"/>
    </xf>
    <xf numFmtId="0" fontId="6" fillId="34" borderId="10" xfId="0" applyFont="1" applyFill="1" applyBorder="1" applyAlignment="1">
      <alignment horizontal="center" vertical="center"/>
    </xf>
    <xf numFmtId="0" fontId="6" fillId="18" borderId="10" xfId="0" applyFont="1" applyFill="1" applyBorder="1" applyAlignment="1">
      <alignment horizontal="center" vertical="center"/>
    </xf>
    <xf numFmtId="0" fontId="6" fillId="0" borderId="0" xfId="0" applyFont="1" applyAlignment="1">
      <alignment horizontal="center" vertical="center"/>
    </xf>
    <xf numFmtId="0" fontId="6" fillId="35" borderId="10" xfId="0" applyFont="1" applyFill="1" applyBorder="1" applyAlignment="1">
      <alignment horizontal="center" vertical="center"/>
    </xf>
    <xf numFmtId="0" fontId="9" fillId="0" borderId="0" xfId="0" applyFont="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9" fillId="0" borderId="23" xfId="0" applyFont="1" applyBorder="1" applyAlignment="1">
      <alignment horizontal="center" vertical="center"/>
    </xf>
    <xf numFmtId="0" fontId="9" fillId="0" borderId="10"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9" fillId="0" borderId="10" xfId="0" applyFont="1" applyFill="1" applyBorder="1" applyAlignment="1">
      <alignment horizontal="center" vertical="center"/>
    </xf>
    <xf numFmtId="0" fontId="0" fillId="0" borderId="0" xfId="0" applyFont="1" applyAlignment="1">
      <alignment horizontal="center" vertical="center"/>
    </xf>
    <xf numFmtId="0" fontId="1" fillId="0" borderId="24" xfId="0" applyFont="1" applyBorder="1" applyAlignment="1">
      <alignment horizontal="center" vertical="center"/>
    </xf>
    <xf numFmtId="0" fontId="5" fillId="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0" fontId="0" fillId="33" borderId="29" xfId="0" applyFont="1" applyFill="1" applyBorder="1" applyAlignment="1">
      <alignment vertical="center"/>
    </xf>
    <xf numFmtId="0" fontId="0" fillId="33" borderId="30" xfId="0" applyFont="1" applyFill="1" applyBorder="1" applyAlignment="1">
      <alignment vertical="center"/>
    </xf>
    <xf numFmtId="0" fontId="0" fillId="33" borderId="18" xfId="0" applyFont="1" applyFill="1" applyBorder="1" applyAlignment="1">
      <alignment vertical="center"/>
    </xf>
    <xf numFmtId="0" fontId="1" fillId="0" borderId="0" xfId="0" applyFont="1" applyAlignment="1">
      <alignment horizontal="center" vertical="center"/>
    </xf>
    <xf numFmtId="9" fontId="0" fillId="0" borderId="10" xfId="56" applyFont="1" applyFill="1" applyBorder="1" applyAlignment="1">
      <alignment horizontal="center" vertical="center"/>
    </xf>
    <xf numFmtId="9" fontId="0" fillId="0" borderId="0" xfId="56" applyFont="1" applyAlignment="1">
      <alignment horizontal="center" vertical="center"/>
    </xf>
    <xf numFmtId="0" fontId="0" fillId="32" borderId="0" xfId="0" applyFont="1" applyFill="1" applyAlignment="1">
      <alignment/>
    </xf>
    <xf numFmtId="0" fontId="0" fillId="32" borderId="0" xfId="0" applyFont="1" applyFill="1" applyAlignment="1">
      <alignment vertical="center"/>
    </xf>
    <xf numFmtId="0" fontId="0" fillId="32" borderId="0" xfId="0" applyFont="1" applyFill="1" applyBorder="1" applyAlignment="1">
      <alignment vertical="center"/>
    </xf>
    <xf numFmtId="0" fontId="5" fillId="32" borderId="0" xfId="0" applyFont="1" applyFill="1" applyBorder="1" applyAlignment="1">
      <alignment vertical="center" wrapText="1"/>
    </xf>
    <xf numFmtId="9" fontId="5" fillId="32" borderId="0" xfId="0" applyNumberFormat="1" applyFont="1" applyFill="1" applyBorder="1" applyAlignment="1">
      <alignment horizontal="center" vertical="center" wrapText="1"/>
    </xf>
    <xf numFmtId="0" fontId="5" fillId="32" borderId="0" xfId="0" applyFont="1" applyFill="1" applyBorder="1" applyAlignment="1">
      <alignment horizontal="center" vertical="center" wrapText="1"/>
    </xf>
    <xf numFmtId="0" fontId="60" fillId="32" borderId="10" xfId="54" applyFont="1" applyFill="1" applyBorder="1" applyAlignment="1">
      <alignment horizontal="center" vertical="center" wrapText="1"/>
      <protection/>
    </xf>
    <xf numFmtId="0" fontId="61" fillId="32" borderId="12" xfId="54" applyFont="1" applyFill="1" applyBorder="1" applyAlignment="1">
      <alignment horizontal="center" vertical="center" wrapText="1"/>
      <protection/>
    </xf>
    <xf numFmtId="193" fontId="62" fillId="32" borderId="12" xfId="0" applyNumberFormat="1" applyFont="1" applyFill="1" applyBorder="1" applyAlignment="1">
      <alignment horizontal="center" vertical="center" wrapText="1"/>
    </xf>
    <xf numFmtId="0" fontId="0" fillId="0" borderId="31" xfId="0" applyFont="1" applyBorder="1" applyAlignment="1">
      <alignment horizontal="center" vertical="center"/>
    </xf>
    <xf numFmtId="0" fontId="2" fillId="0" borderId="10"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0" fillId="0" borderId="18" xfId="0" applyFont="1" applyBorder="1" applyAlignment="1">
      <alignment horizontal="center" vertical="center"/>
    </xf>
    <xf numFmtId="0" fontId="0" fillId="0" borderId="31" xfId="0" applyFont="1" applyFill="1" applyBorder="1" applyAlignment="1">
      <alignment horizontal="center" vertical="center"/>
    </xf>
    <xf numFmtId="0" fontId="2" fillId="0" borderId="24" xfId="0" applyFont="1" applyBorder="1" applyAlignment="1">
      <alignment horizontal="center" vertical="center" textRotation="90" wrapText="1"/>
    </xf>
    <xf numFmtId="0" fontId="2" fillId="0" borderId="3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4" xfId="0" applyFont="1" applyFill="1" applyBorder="1" applyAlignment="1">
      <alignment horizontal="center" vertical="center" wrapText="1"/>
    </xf>
    <xf numFmtId="0" fontId="1" fillId="0" borderId="10" xfId="0" applyFont="1" applyFill="1" applyBorder="1" applyAlignment="1">
      <alignment horizontal="center" vertical="center"/>
    </xf>
    <xf numFmtId="0" fontId="6" fillId="0" borderId="10" xfId="0" applyFont="1" applyBorder="1" applyAlignment="1">
      <alignment horizontal="left" vertical="center" wrapText="1"/>
    </xf>
    <xf numFmtId="0" fontId="0"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6" fillId="0" borderId="23" xfId="0" applyFont="1" applyBorder="1" applyAlignment="1">
      <alignment horizontal="left" vertical="center" wrapText="1"/>
    </xf>
    <xf numFmtId="0" fontId="6" fillId="0" borderId="31" xfId="0" applyFont="1" applyBorder="1" applyAlignment="1">
      <alignment horizontal="left" vertical="center" wrapText="1"/>
    </xf>
    <xf numFmtId="0" fontId="6" fillId="0" borderId="21" xfId="0" applyFont="1" applyBorder="1" applyAlignment="1">
      <alignment horizontal="left" vertical="center" wrapText="1"/>
    </xf>
    <xf numFmtId="0" fontId="2" fillId="0" borderId="31" xfId="0" applyFont="1" applyFill="1" applyBorder="1" applyAlignment="1">
      <alignment horizontal="center" vertical="center" wrapText="1"/>
    </xf>
    <xf numFmtId="0" fontId="6" fillId="0" borderId="23" xfId="0" applyFont="1" applyBorder="1" applyAlignment="1">
      <alignment horizontal="left" vertical="center"/>
    </xf>
    <xf numFmtId="0" fontId="6" fillId="0" borderId="31" xfId="0" applyFont="1" applyBorder="1" applyAlignment="1">
      <alignment horizontal="left" vertical="center"/>
    </xf>
    <xf numFmtId="0" fontId="6" fillId="0" borderId="21" xfId="0" applyFont="1" applyBorder="1" applyAlignment="1">
      <alignment horizontal="left" vertical="center"/>
    </xf>
    <xf numFmtId="0" fontId="6" fillId="0" borderId="10"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1" fillId="0" borderId="16" xfId="0" applyFont="1" applyBorder="1" applyAlignment="1">
      <alignment horizontal="center" vertical="center"/>
    </xf>
    <xf numFmtId="0" fontId="4" fillId="0" borderId="10" xfId="0" applyFont="1" applyBorder="1" applyAlignment="1">
      <alignment horizontal="right" vertical="center"/>
    </xf>
    <xf numFmtId="0" fontId="10" fillId="0" borderId="10" xfId="0" applyFont="1" applyBorder="1" applyAlignment="1">
      <alignment vertical="center" wrapText="1"/>
    </xf>
    <xf numFmtId="0" fontId="2" fillId="0" borderId="38" xfId="0" applyFont="1" applyBorder="1" applyAlignment="1">
      <alignment horizontal="center" vertical="center" textRotation="90" wrapText="1"/>
    </xf>
    <xf numFmtId="0" fontId="2" fillId="0" borderId="39" xfId="0" applyFont="1" applyBorder="1" applyAlignment="1">
      <alignment horizontal="center" vertical="center" textRotation="90" wrapText="1"/>
    </xf>
    <xf numFmtId="0" fontId="2" fillId="0" borderId="40" xfId="0" applyFont="1" applyBorder="1" applyAlignment="1">
      <alignment horizontal="center" vertical="center" textRotation="90"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0" fillId="0" borderId="10" xfId="0" applyFont="1" applyBorder="1" applyAlignment="1">
      <alignment horizontal="center" vertical="center"/>
    </xf>
    <xf numFmtId="0" fontId="1" fillId="0" borderId="10" xfId="0" applyFont="1" applyBorder="1" applyAlignment="1">
      <alignment horizontal="center" vertical="center"/>
    </xf>
    <xf numFmtId="0" fontId="59" fillId="32" borderId="10" xfId="0" applyFont="1" applyFill="1" applyBorder="1" applyAlignment="1">
      <alignment horizontal="center" vertical="center"/>
    </xf>
    <xf numFmtId="0" fontId="59" fillId="32" borderId="10" xfId="0" applyFont="1" applyFill="1" applyBorder="1" applyAlignment="1">
      <alignment horizontal="center" vertical="center" wrapText="1"/>
    </xf>
    <xf numFmtId="14" fontId="59" fillId="32" borderId="10" xfId="0" applyNumberFormat="1" applyFont="1" applyFill="1" applyBorder="1" applyAlignment="1">
      <alignment horizontal="center" vertical="center"/>
    </xf>
    <xf numFmtId="17" fontId="10" fillId="0" borderId="10" xfId="0" applyNumberFormat="1" applyFont="1" applyBorder="1" applyAlignment="1">
      <alignment horizontal="center" vertical="center"/>
    </xf>
    <xf numFmtId="0" fontId="63" fillId="32" borderId="10" xfId="0" applyFont="1" applyFill="1" applyBorder="1" applyAlignment="1">
      <alignment horizontal="center" vertical="center"/>
    </xf>
    <xf numFmtId="0" fontId="64" fillId="32" borderId="10" xfId="0" applyFont="1" applyFill="1" applyBorder="1" applyAlignment="1">
      <alignment horizontal="center" vertical="center"/>
    </xf>
    <xf numFmtId="0" fontId="65" fillId="32" borderId="10" xfId="0" applyFont="1" applyFill="1" applyBorder="1" applyAlignment="1">
      <alignment horizontal="center" vertical="center" wrapText="1"/>
    </xf>
    <xf numFmtId="0" fontId="66" fillId="32" borderId="10" xfId="0" applyFont="1" applyFill="1" applyBorder="1" applyAlignment="1">
      <alignment horizontal="center" vertical="center"/>
    </xf>
    <xf numFmtId="0" fontId="6" fillId="0" borderId="31" xfId="0" applyFont="1" applyFill="1" applyBorder="1" applyAlignment="1">
      <alignment horizontal="center" vertical="center" wrapText="1"/>
    </xf>
    <xf numFmtId="0" fontId="59" fillId="32" borderId="23" xfId="0" applyFont="1" applyFill="1" applyBorder="1" applyAlignment="1">
      <alignment horizontal="center" vertical="center" wrapText="1"/>
    </xf>
    <xf numFmtId="0" fontId="59" fillId="32" borderId="21"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23" xfId="0" applyFont="1" applyBorder="1" applyAlignment="1">
      <alignment horizontal="left" vertical="center"/>
    </xf>
    <xf numFmtId="0" fontId="9" fillId="0" borderId="31" xfId="0" applyFont="1" applyBorder="1" applyAlignment="1">
      <alignment horizontal="left" vertical="center"/>
    </xf>
    <xf numFmtId="0" fontId="9" fillId="0" borderId="21" xfId="0" applyFont="1" applyBorder="1" applyAlignment="1">
      <alignment horizontal="left" vertical="center"/>
    </xf>
    <xf numFmtId="0" fontId="6"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Fill="1" applyBorder="1" applyAlignment="1">
      <alignment horizontal="center" vertical="center"/>
    </xf>
    <xf numFmtId="0" fontId="6" fillId="0" borderId="10" xfId="0" applyFont="1" applyBorder="1" applyAlignment="1">
      <alignment vertical="center" wrapText="1"/>
    </xf>
    <xf numFmtId="0" fontId="6" fillId="0" borderId="10" xfId="0" applyFont="1" applyFill="1" applyBorder="1" applyAlignment="1">
      <alignment horizontal="left" vertical="center" wrapText="1"/>
    </xf>
    <xf numFmtId="0" fontId="9" fillId="0" borderId="10" xfId="0" applyFont="1" applyBorder="1" applyAlignment="1">
      <alignment horizontal="right" vertical="center"/>
    </xf>
    <xf numFmtId="0" fontId="9" fillId="0"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63" fillId="32" borderId="33" xfId="0" applyFont="1" applyFill="1" applyBorder="1" applyAlignment="1">
      <alignment horizontal="center" vertical="center"/>
    </xf>
    <xf numFmtId="0" fontId="63" fillId="32" borderId="35" xfId="0" applyFont="1" applyFill="1" applyBorder="1" applyAlignment="1">
      <alignment horizontal="center" vertical="center"/>
    </xf>
    <xf numFmtId="0" fontId="63" fillId="32" borderId="36" xfId="0" applyFont="1" applyFill="1" applyBorder="1" applyAlignment="1">
      <alignment horizontal="center" vertical="center"/>
    </xf>
    <xf numFmtId="0" fontId="63" fillId="32" borderId="34" xfId="0" applyFont="1" applyFill="1" applyBorder="1" applyAlignment="1">
      <alignment horizontal="center" vertical="center"/>
    </xf>
    <xf numFmtId="0" fontId="63" fillId="32" borderId="0" xfId="0" applyFont="1" applyFill="1" applyBorder="1" applyAlignment="1">
      <alignment horizontal="center" vertical="center"/>
    </xf>
    <xf numFmtId="0" fontId="63" fillId="32" borderId="37" xfId="0" applyFont="1" applyFill="1" applyBorder="1" applyAlignment="1">
      <alignment horizontal="center" vertical="center"/>
    </xf>
    <xf numFmtId="0" fontId="63" fillId="32" borderId="29" xfId="0" applyFont="1" applyFill="1" applyBorder="1" applyAlignment="1">
      <alignment horizontal="center" vertical="center"/>
    </xf>
    <xf numFmtId="0" fontId="63" fillId="32" borderId="30" xfId="0" applyFont="1" applyFill="1" applyBorder="1" applyAlignment="1">
      <alignment horizontal="center" vertical="center"/>
    </xf>
    <xf numFmtId="0" fontId="63" fillId="32" borderId="18" xfId="0" applyFont="1" applyFill="1" applyBorder="1" applyAlignment="1">
      <alignment horizontal="center" vertical="center"/>
    </xf>
    <xf numFmtId="0" fontId="67" fillId="32" borderId="33" xfId="0" applyFont="1" applyFill="1" applyBorder="1" applyAlignment="1">
      <alignment horizontal="center" vertical="center"/>
    </xf>
    <xf numFmtId="0" fontId="67" fillId="32" borderId="35" xfId="0" applyFont="1" applyFill="1" applyBorder="1" applyAlignment="1">
      <alignment horizontal="center" vertical="center"/>
    </xf>
    <xf numFmtId="0" fontId="67" fillId="32" borderId="36" xfId="0" applyFont="1" applyFill="1" applyBorder="1" applyAlignment="1">
      <alignment horizontal="center" vertical="center"/>
    </xf>
    <xf numFmtId="0" fontId="67" fillId="32" borderId="34" xfId="0" applyFont="1" applyFill="1" applyBorder="1" applyAlignment="1">
      <alignment horizontal="center" vertical="center"/>
    </xf>
    <xf numFmtId="0" fontId="67" fillId="32" borderId="0" xfId="0" applyFont="1" applyFill="1" applyBorder="1" applyAlignment="1">
      <alignment horizontal="center" vertical="center"/>
    </xf>
    <xf numFmtId="0" fontId="67" fillId="32" borderId="37" xfId="0" applyFont="1" applyFill="1" applyBorder="1" applyAlignment="1">
      <alignment horizontal="center" vertical="center"/>
    </xf>
    <xf numFmtId="0" fontId="67" fillId="32" borderId="29" xfId="0" applyFont="1" applyFill="1" applyBorder="1" applyAlignment="1">
      <alignment horizontal="center" vertical="center"/>
    </xf>
    <xf numFmtId="0" fontId="67" fillId="32" borderId="30" xfId="0" applyFont="1" applyFill="1" applyBorder="1" applyAlignment="1">
      <alignment horizontal="center" vertical="center"/>
    </xf>
    <xf numFmtId="0" fontId="67" fillId="32" borderId="18"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34" borderId="10" xfId="0" applyFont="1" applyFill="1" applyBorder="1" applyAlignment="1">
      <alignment horizontal="center" vertical="center"/>
    </xf>
    <xf numFmtId="9" fontId="0" fillId="36" borderId="10" xfId="0" applyNumberFormat="1" applyFont="1" applyFill="1" applyBorder="1" applyAlignment="1">
      <alignment horizontal="center" vertical="center"/>
    </xf>
    <xf numFmtId="9" fontId="0" fillId="34" borderId="10" xfId="0" applyNumberFormat="1" applyFont="1" applyFill="1" applyBorder="1" applyAlignment="1">
      <alignment horizontal="center" vertical="center"/>
    </xf>
    <xf numFmtId="9" fontId="0" fillId="0" borderId="10" xfId="56" applyFont="1" applyFill="1" applyBorder="1" applyAlignment="1">
      <alignment horizontal="center" vertical="center"/>
    </xf>
    <xf numFmtId="9" fontId="0" fillId="35" borderId="10" xfId="0" applyNumberFormat="1" applyFont="1" applyFill="1" applyBorder="1" applyAlignment="1">
      <alignment horizontal="center" vertical="center"/>
    </xf>
    <xf numFmtId="0" fontId="0" fillId="33" borderId="10" xfId="0" applyNumberFormat="1" applyFont="1" applyFill="1" applyBorder="1" applyAlignment="1">
      <alignment horizontal="center" vertical="center"/>
    </xf>
    <xf numFmtId="0" fontId="0" fillId="35" borderId="10" xfId="0" applyFont="1" applyFill="1" applyBorder="1" applyAlignment="1">
      <alignment horizontal="center" vertical="center"/>
    </xf>
    <xf numFmtId="0" fontId="0" fillId="18"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6" fillId="0" borderId="10"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1" xfId="0" applyFont="1" applyFill="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36" borderId="10" xfId="0" applyFont="1" applyFill="1" applyBorder="1" applyAlignment="1">
      <alignment horizontal="center" vertical="center"/>
    </xf>
    <xf numFmtId="0" fontId="6" fillId="0" borderId="23" xfId="0" applyFont="1" applyBorder="1" applyAlignment="1">
      <alignment horizontal="center" vertical="center"/>
    </xf>
    <xf numFmtId="0" fontId="6" fillId="0" borderId="31" xfId="0" applyFont="1" applyBorder="1" applyAlignment="1">
      <alignment horizontal="center" vertical="center"/>
    </xf>
    <xf numFmtId="0" fontId="6" fillId="0" borderId="21" xfId="0" applyFont="1" applyBorder="1" applyAlignment="1">
      <alignment horizontal="center" vertical="center"/>
    </xf>
    <xf numFmtId="0" fontId="9" fillId="0" borderId="23" xfId="0" applyFont="1" applyBorder="1" applyAlignment="1">
      <alignment horizontal="center" vertic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32" xfId="0" applyFont="1" applyBorder="1" applyAlignment="1">
      <alignment horizontal="center" vertical="center"/>
    </xf>
    <xf numFmtId="0" fontId="9" fillId="0" borderId="16" xfId="0" applyFont="1" applyBorder="1" applyAlignment="1">
      <alignment horizontal="center" vertical="center"/>
    </xf>
    <xf numFmtId="0" fontId="60" fillId="32" borderId="23" xfId="54" applyFont="1" applyFill="1" applyBorder="1" applyAlignment="1">
      <alignment horizontal="center" vertical="center" wrapText="1"/>
      <protection/>
    </xf>
    <xf numFmtId="0" fontId="60" fillId="32" borderId="31" xfId="54" applyFont="1" applyFill="1" applyBorder="1" applyAlignment="1">
      <alignment horizontal="center" vertical="center" wrapText="1"/>
      <protection/>
    </xf>
    <xf numFmtId="0" fontId="60" fillId="32" borderId="45" xfId="54" applyFont="1" applyFill="1" applyBorder="1" applyAlignment="1">
      <alignment horizontal="center" vertical="center" wrapText="1"/>
      <protection/>
    </xf>
    <xf numFmtId="0" fontId="60" fillId="32" borderId="21" xfId="54" applyFont="1" applyFill="1" applyBorder="1" applyAlignment="1">
      <alignment horizontal="center" vertical="center" wrapText="1"/>
      <protection/>
    </xf>
    <xf numFmtId="0" fontId="0" fillId="32" borderId="46" xfId="54" applyFont="1" applyFill="1" applyBorder="1" applyAlignment="1">
      <alignment horizontal="center" vertical="center" wrapText="1"/>
      <protection/>
    </xf>
    <xf numFmtId="0" fontId="0" fillId="32" borderId="14" xfId="54" applyFont="1" applyFill="1" applyBorder="1" applyAlignment="1">
      <alignment horizontal="center" vertical="center" wrapText="1"/>
      <protection/>
    </xf>
    <xf numFmtId="0" fontId="61" fillId="32" borderId="46" xfId="54" applyFont="1" applyFill="1" applyBorder="1" applyAlignment="1">
      <alignment horizontal="center" vertical="center" wrapText="1"/>
      <protection/>
    </xf>
    <xf numFmtId="0" fontId="61" fillId="32" borderId="14" xfId="54" applyFont="1" applyFill="1" applyBorder="1" applyAlignment="1">
      <alignment horizontal="center" vertical="center" wrapText="1"/>
      <protection/>
    </xf>
    <xf numFmtId="0" fontId="61" fillId="32" borderId="47" xfId="54" applyFont="1"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4">
    <dxf>
      <fill>
        <patternFill>
          <bgColor indexed="10"/>
        </patternFill>
      </fill>
    </dxf>
    <dxf>
      <fill>
        <patternFill>
          <bgColor indexed="13"/>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3</xdr:col>
      <xdr:colOff>352425</xdr:colOff>
      <xdr:row>3</xdr:row>
      <xdr:rowOff>219075</xdr:rowOff>
    </xdr:to>
    <xdr:pic>
      <xdr:nvPicPr>
        <xdr:cNvPr id="1" name="Imagen 1"/>
        <xdr:cNvPicPr preferRelativeResize="1">
          <a:picLocks noChangeAspect="1"/>
        </xdr:cNvPicPr>
      </xdr:nvPicPr>
      <xdr:blipFill>
        <a:blip r:embed="rId1"/>
        <a:stretch>
          <a:fillRect/>
        </a:stretch>
      </xdr:blipFill>
      <xdr:spPr>
        <a:xfrm>
          <a:off x="209550" y="57150"/>
          <a:ext cx="14668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95250</xdr:rowOff>
    </xdr:from>
    <xdr:to>
      <xdr:col>3</xdr:col>
      <xdr:colOff>314325</xdr:colOff>
      <xdr:row>3</xdr:row>
      <xdr:rowOff>209550</xdr:rowOff>
    </xdr:to>
    <xdr:pic>
      <xdr:nvPicPr>
        <xdr:cNvPr id="1" name="Imagen 1"/>
        <xdr:cNvPicPr preferRelativeResize="1">
          <a:picLocks noChangeAspect="1"/>
        </xdr:cNvPicPr>
      </xdr:nvPicPr>
      <xdr:blipFill>
        <a:blip r:embed="rId1"/>
        <a:stretch>
          <a:fillRect/>
        </a:stretch>
      </xdr:blipFill>
      <xdr:spPr>
        <a:xfrm>
          <a:off x="390525" y="95250"/>
          <a:ext cx="146685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38100</xdr:rowOff>
    </xdr:from>
    <xdr:to>
      <xdr:col>3</xdr:col>
      <xdr:colOff>247650</xdr:colOff>
      <xdr:row>3</xdr:row>
      <xdr:rowOff>190500</xdr:rowOff>
    </xdr:to>
    <xdr:pic>
      <xdr:nvPicPr>
        <xdr:cNvPr id="1" name="Imagen 1"/>
        <xdr:cNvPicPr preferRelativeResize="1">
          <a:picLocks noChangeAspect="1"/>
        </xdr:cNvPicPr>
      </xdr:nvPicPr>
      <xdr:blipFill>
        <a:blip r:embed="rId1"/>
        <a:stretch>
          <a:fillRect/>
        </a:stretch>
      </xdr:blipFill>
      <xdr:spPr>
        <a:xfrm>
          <a:off x="209550" y="38100"/>
          <a:ext cx="1466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261"/>
  <sheetViews>
    <sheetView tabSelected="1" view="pageBreakPreview" zoomScale="95" zoomScaleNormal="51" zoomScaleSheetLayoutView="95" zoomScalePageLayoutView="0" workbookViewId="0" topLeftCell="A1">
      <selection activeCell="F1" sqref="F1:Q4"/>
    </sheetView>
  </sheetViews>
  <sheetFormatPr defaultColWidth="11.421875" defaultRowHeight="12.75"/>
  <cols>
    <col min="1" max="1" width="7.7109375" style="72" customWidth="1"/>
    <col min="2" max="2" width="5.7109375" style="22" customWidth="1"/>
    <col min="3" max="3" width="6.421875" style="22" customWidth="1"/>
    <col min="4" max="4" width="6.140625" style="22" customWidth="1"/>
    <col min="5" max="5" width="5.7109375" style="22" customWidth="1"/>
    <col min="6" max="6" width="7.57421875" style="22" customWidth="1"/>
    <col min="7" max="7" width="5.7109375" style="22" customWidth="1"/>
    <col min="8" max="8" width="7.00390625" style="22" customWidth="1"/>
    <col min="9" max="9" width="6.421875" style="22" customWidth="1"/>
    <col min="10" max="10" width="5.7109375" style="22" customWidth="1"/>
    <col min="11" max="11" width="6.421875" style="22" customWidth="1"/>
    <col min="12" max="13" width="5.7109375" style="22" customWidth="1"/>
    <col min="14" max="14" width="6.57421875" style="22" customWidth="1"/>
    <col min="15" max="15" width="5.7109375" style="22" customWidth="1"/>
    <col min="16" max="16" width="6.421875" style="22" customWidth="1"/>
    <col min="17" max="17" width="6.7109375" style="22" customWidth="1"/>
    <col min="18" max="18" width="5.7109375" style="22" customWidth="1"/>
    <col min="19" max="19" width="6.8515625" style="22" customWidth="1"/>
    <col min="20" max="20" width="6.421875" style="22" customWidth="1"/>
    <col min="21" max="21" width="6.00390625" style="22" customWidth="1"/>
    <col min="22" max="22" width="5.57421875" style="22" customWidth="1"/>
    <col min="23" max="23" width="11.421875" style="22" customWidth="1"/>
  </cols>
  <sheetData>
    <row r="1" spans="1:23" s="7" customFormat="1" ht="21.75" customHeight="1">
      <c r="A1" s="146"/>
      <c r="B1" s="146"/>
      <c r="C1" s="146"/>
      <c r="D1" s="146"/>
      <c r="E1" s="146"/>
      <c r="F1" s="148" t="s">
        <v>218</v>
      </c>
      <c r="G1" s="148"/>
      <c r="H1" s="148"/>
      <c r="I1" s="148"/>
      <c r="J1" s="148"/>
      <c r="K1" s="148"/>
      <c r="L1" s="148"/>
      <c r="M1" s="148"/>
      <c r="N1" s="148"/>
      <c r="O1" s="148"/>
      <c r="P1" s="148"/>
      <c r="Q1" s="148"/>
      <c r="R1" s="143" t="s">
        <v>314</v>
      </c>
      <c r="S1" s="143"/>
      <c r="T1" s="142" t="s">
        <v>344</v>
      </c>
      <c r="U1" s="142"/>
      <c r="V1" s="22"/>
      <c r="W1" s="22"/>
    </row>
    <row r="2" spans="1:23" s="7" customFormat="1" ht="21.75" customHeight="1">
      <c r="A2" s="146"/>
      <c r="B2" s="146"/>
      <c r="C2" s="146"/>
      <c r="D2" s="146"/>
      <c r="E2" s="146"/>
      <c r="F2" s="148"/>
      <c r="G2" s="148"/>
      <c r="H2" s="148"/>
      <c r="I2" s="148"/>
      <c r="J2" s="148"/>
      <c r="K2" s="148"/>
      <c r="L2" s="148"/>
      <c r="M2" s="148"/>
      <c r="N2" s="148"/>
      <c r="O2" s="148"/>
      <c r="P2" s="148"/>
      <c r="Q2" s="148"/>
      <c r="R2" s="143" t="s">
        <v>315</v>
      </c>
      <c r="S2" s="143"/>
      <c r="T2" s="142">
        <v>0</v>
      </c>
      <c r="U2" s="142"/>
      <c r="V2" s="22"/>
      <c r="W2" s="22"/>
    </row>
    <row r="3" spans="1:23" s="7" customFormat="1" ht="21.75" customHeight="1">
      <c r="A3" s="146"/>
      <c r="B3" s="146"/>
      <c r="C3" s="146"/>
      <c r="D3" s="146"/>
      <c r="E3" s="146"/>
      <c r="F3" s="148"/>
      <c r="G3" s="148"/>
      <c r="H3" s="148"/>
      <c r="I3" s="148"/>
      <c r="J3" s="148"/>
      <c r="K3" s="148"/>
      <c r="L3" s="148"/>
      <c r="M3" s="148"/>
      <c r="N3" s="148"/>
      <c r="O3" s="148"/>
      <c r="P3" s="148"/>
      <c r="Q3" s="148"/>
      <c r="R3" s="143" t="s">
        <v>316</v>
      </c>
      <c r="S3" s="143"/>
      <c r="T3" s="144">
        <v>45244</v>
      </c>
      <c r="U3" s="142"/>
      <c r="V3" s="22"/>
      <c r="W3" s="22"/>
    </row>
    <row r="4" spans="1:23" s="7" customFormat="1" ht="21.75" customHeight="1">
      <c r="A4" s="146"/>
      <c r="B4" s="146"/>
      <c r="C4" s="146"/>
      <c r="D4" s="146"/>
      <c r="E4" s="146"/>
      <c r="F4" s="148"/>
      <c r="G4" s="148"/>
      <c r="H4" s="148"/>
      <c r="I4" s="148"/>
      <c r="J4" s="148"/>
      <c r="K4" s="148"/>
      <c r="L4" s="148"/>
      <c r="M4" s="148"/>
      <c r="N4" s="148"/>
      <c r="O4" s="148"/>
      <c r="P4" s="148"/>
      <c r="Q4" s="148"/>
      <c r="R4" s="143" t="s">
        <v>317</v>
      </c>
      <c r="S4" s="143"/>
      <c r="T4" s="142" t="s">
        <v>318</v>
      </c>
      <c r="U4" s="142"/>
      <c r="V4" s="22"/>
      <c r="W4" s="22"/>
    </row>
    <row r="5" spans="1:23" s="7" customFormat="1" ht="5.25" customHeight="1">
      <c r="A5" s="146"/>
      <c r="B5" s="146"/>
      <c r="C5" s="146"/>
      <c r="D5" s="146"/>
      <c r="E5" s="146"/>
      <c r="F5" s="146"/>
      <c r="G5" s="146"/>
      <c r="H5" s="146"/>
      <c r="I5" s="146"/>
      <c r="J5" s="146"/>
      <c r="K5" s="146"/>
      <c r="L5" s="146"/>
      <c r="M5" s="146"/>
      <c r="N5" s="146"/>
      <c r="O5" s="146"/>
      <c r="P5" s="146"/>
      <c r="Q5" s="146"/>
      <c r="R5" s="146"/>
      <c r="S5" s="146"/>
      <c r="T5" s="146"/>
      <c r="U5" s="146"/>
      <c r="V5" s="22"/>
      <c r="W5" s="22"/>
    </row>
    <row r="6" spans="1:23" s="48" customFormat="1" ht="22.5" customHeight="1">
      <c r="A6" s="147" t="s">
        <v>320</v>
      </c>
      <c r="B6" s="147"/>
      <c r="C6" s="147"/>
      <c r="D6" s="147"/>
      <c r="E6" s="147"/>
      <c r="F6" s="149"/>
      <c r="G6" s="149"/>
      <c r="H6" s="149"/>
      <c r="I6" s="149"/>
      <c r="J6" s="149"/>
      <c r="K6" s="149"/>
      <c r="L6" s="149"/>
      <c r="M6" s="149"/>
      <c r="N6" s="147" t="s">
        <v>321</v>
      </c>
      <c r="O6" s="147"/>
      <c r="P6" s="147"/>
      <c r="Q6" s="147"/>
      <c r="R6" s="145">
        <v>45231</v>
      </c>
      <c r="S6" s="140"/>
      <c r="T6" s="140"/>
      <c r="U6" s="140"/>
      <c r="V6" s="20"/>
      <c r="W6" s="20"/>
    </row>
    <row r="7" spans="1:21" ht="27.75" customHeight="1">
      <c r="A7" s="128" t="s">
        <v>329</v>
      </c>
      <c r="B7" s="128"/>
      <c r="C7" s="128"/>
      <c r="D7" s="128"/>
      <c r="E7" s="128"/>
      <c r="F7" s="128"/>
      <c r="G7" s="128"/>
      <c r="H7" s="128"/>
      <c r="I7" s="128"/>
      <c r="J7" s="128"/>
      <c r="K7" s="128"/>
      <c r="L7" s="128"/>
      <c r="M7" s="128"/>
      <c r="N7" s="128"/>
      <c r="O7" s="128"/>
      <c r="P7" s="128"/>
      <c r="Q7" s="128"/>
      <c r="R7" s="128"/>
      <c r="S7" s="128"/>
      <c r="T7" s="128"/>
      <c r="U7" s="128"/>
    </row>
    <row r="8" spans="1:21" ht="12.75">
      <c r="A8" s="130" t="s">
        <v>173</v>
      </c>
      <c r="B8" s="130"/>
      <c r="C8" s="130"/>
      <c r="D8" s="130"/>
      <c r="E8" s="130"/>
      <c r="F8" s="130"/>
      <c r="G8" s="98"/>
      <c r="H8" s="125" t="s">
        <v>174</v>
      </c>
      <c r="I8" s="126"/>
      <c r="J8" s="126"/>
      <c r="K8" s="126"/>
      <c r="L8" s="126"/>
      <c r="M8" s="126"/>
      <c r="N8" s="127"/>
      <c r="O8" s="99"/>
      <c r="P8" s="141" t="s">
        <v>179</v>
      </c>
      <c r="Q8" s="141"/>
      <c r="R8" s="141"/>
      <c r="S8" s="141"/>
      <c r="T8" s="141"/>
      <c r="U8" s="141"/>
    </row>
    <row r="9" spans="1:21" ht="12.75">
      <c r="A9" s="97" t="s">
        <v>48</v>
      </c>
      <c r="B9" s="97"/>
      <c r="C9" s="97"/>
      <c r="D9" s="97"/>
      <c r="E9" s="97"/>
      <c r="F9" s="26"/>
      <c r="G9" s="98"/>
      <c r="H9" s="97" t="s">
        <v>56</v>
      </c>
      <c r="I9" s="97"/>
      <c r="J9" s="97"/>
      <c r="K9" s="97"/>
      <c r="L9" s="97"/>
      <c r="M9" s="97"/>
      <c r="N9" s="26"/>
      <c r="O9" s="100"/>
      <c r="P9" s="97" t="s">
        <v>63</v>
      </c>
      <c r="Q9" s="97"/>
      <c r="R9" s="97"/>
      <c r="S9" s="97"/>
      <c r="T9" s="97"/>
      <c r="U9" s="26"/>
    </row>
    <row r="10" spans="1:21" ht="12.75">
      <c r="A10" s="97" t="s">
        <v>49</v>
      </c>
      <c r="B10" s="97"/>
      <c r="C10" s="97"/>
      <c r="D10" s="97"/>
      <c r="E10" s="97"/>
      <c r="F10" s="26"/>
      <c r="G10" s="98"/>
      <c r="H10" s="97" t="s">
        <v>57</v>
      </c>
      <c r="I10" s="97"/>
      <c r="J10" s="97"/>
      <c r="K10" s="97"/>
      <c r="L10" s="97"/>
      <c r="M10" s="97"/>
      <c r="N10" s="26"/>
      <c r="O10" s="100"/>
      <c r="P10" s="97" t="s">
        <v>64</v>
      </c>
      <c r="Q10" s="97"/>
      <c r="R10" s="97"/>
      <c r="S10" s="97"/>
      <c r="T10" s="97"/>
      <c r="U10" s="26"/>
    </row>
    <row r="11" spans="1:21" ht="12.75">
      <c r="A11" s="97" t="s">
        <v>50</v>
      </c>
      <c r="B11" s="97"/>
      <c r="C11" s="97"/>
      <c r="D11" s="97"/>
      <c r="E11" s="97"/>
      <c r="F11" s="26"/>
      <c r="G11" s="98"/>
      <c r="H11" s="97" t="s">
        <v>58</v>
      </c>
      <c r="I11" s="97"/>
      <c r="J11" s="97"/>
      <c r="K11" s="97"/>
      <c r="L11" s="97"/>
      <c r="M11" s="97"/>
      <c r="N11" s="26"/>
      <c r="O11" s="100"/>
      <c r="P11" s="97" t="s">
        <v>65</v>
      </c>
      <c r="Q11" s="97"/>
      <c r="R11" s="97"/>
      <c r="S11" s="97"/>
      <c r="T11" s="97"/>
      <c r="U11" s="26"/>
    </row>
    <row r="12" spans="1:21" ht="12.75">
      <c r="A12" s="97" t="s">
        <v>51</v>
      </c>
      <c r="B12" s="97"/>
      <c r="C12" s="97"/>
      <c r="D12" s="97"/>
      <c r="E12" s="97"/>
      <c r="F12" s="26"/>
      <c r="G12" s="98"/>
      <c r="H12" s="97" t="s">
        <v>322</v>
      </c>
      <c r="I12" s="97"/>
      <c r="J12" s="97"/>
      <c r="K12" s="97"/>
      <c r="L12" s="97"/>
      <c r="M12" s="97"/>
      <c r="N12" s="26"/>
      <c r="O12" s="100"/>
      <c r="P12" s="97" t="s">
        <v>66</v>
      </c>
      <c r="Q12" s="97"/>
      <c r="R12" s="97"/>
      <c r="S12" s="97"/>
      <c r="T12" s="97"/>
      <c r="U12" s="26"/>
    </row>
    <row r="13" spans="1:21" ht="12.75">
      <c r="A13" s="97" t="s">
        <v>52</v>
      </c>
      <c r="B13" s="97"/>
      <c r="C13" s="97"/>
      <c r="D13" s="97"/>
      <c r="E13" s="97"/>
      <c r="F13" s="26"/>
      <c r="G13" s="98"/>
      <c r="H13" s="97" t="s">
        <v>60</v>
      </c>
      <c r="I13" s="97"/>
      <c r="J13" s="97"/>
      <c r="K13" s="97"/>
      <c r="L13" s="97"/>
      <c r="M13" s="97"/>
      <c r="N13" s="26"/>
      <c r="O13" s="100"/>
      <c r="P13" s="102"/>
      <c r="Q13" s="102"/>
      <c r="R13" s="102"/>
      <c r="S13" s="102"/>
      <c r="T13" s="102"/>
      <c r="U13" s="103"/>
    </row>
    <row r="14" spans="1:21" ht="12.75">
      <c r="A14" s="97" t="s">
        <v>53</v>
      </c>
      <c r="B14" s="97"/>
      <c r="C14" s="97"/>
      <c r="D14" s="97"/>
      <c r="E14" s="97"/>
      <c r="F14" s="26"/>
      <c r="G14" s="98"/>
      <c r="H14" s="97" t="s">
        <v>61</v>
      </c>
      <c r="I14" s="97"/>
      <c r="J14" s="97"/>
      <c r="K14" s="97"/>
      <c r="L14" s="97"/>
      <c r="M14" s="97"/>
      <c r="N14" s="26"/>
      <c r="O14" s="100"/>
      <c r="P14" s="104"/>
      <c r="Q14" s="104"/>
      <c r="R14" s="104"/>
      <c r="S14" s="104"/>
      <c r="T14" s="104"/>
      <c r="U14" s="105"/>
    </row>
    <row r="15" spans="1:21" ht="12.75">
      <c r="A15" s="97" t="s">
        <v>54</v>
      </c>
      <c r="B15" s="97"/>
      <c r="C15" s="97"/>
      <c r="D15" s="97"/>
      <c r="E15" s="97"/>
      <c r="F15" s="26"/>
      <c r="G15" s="98"/>
      <c r="H15" s="97" t="s">
        <v>62</v>
      </c>
      <c r="I15" s="97"/>
      <c r="J15" s="97"/>
      <c r="K15" s="97"/>
      <c r="L15" s="97"/>
      <c r="M15" s="97"/>
      <c r="N15" s="26"/>
      <c r="O15" s="100"/>
      <c r="P15" s="104"/>
      <c r="Q15" s="104"/>
      <c r="R15" s="104"/>
      <c r="S15" s="104"/>
      <c r="T15" s="104"/>
      <c r="U15" s="105"/>
    </row>
    <row r="16" spans="1:21" ht="12.75">
      <c r="A16" s="112" t="s">
        <v>55</v>
      </c>
      <c r="B16" s="112"/>
      <c r="C16" s="112"/>
      <c r="D16" s="112"/>
      <c r="E16" s="112"/>
      <c r="F16" s="69"/>
      <c r="G16" s="98"/>
      <c r="H16" s="112" t="s">
        <v>319</v>
      </c>
      <c r="I16" s="112"/>
      <c r="J16" s="112"/>
      <c r="K16" s="112"/>
      <c r="L16" s="112"/>
      <c r="M16" s="112"/>
      <c r="N16" s="69"/>
      <c r="O16" s="101"/>
      <c r="P16" s="106"/>
      <c r="Q16" s="106"/>
      <c r="R16" s="106"/>
      <c r="S16" s="106"/>
      <c r="T16" s="106"/>
      <c r="U16" s="107"/>
    </row>
    <row r="17" spans="1:21" ht="9.75" customHeight="1">
      <c r="A17" s="97"/>
      <c r="B17" s="97"/>
      <c r="C17" s="97"/>
      <c r="D17" s="97"/>
      <c r="E17" s="97"/>
      <c r="F17" s="97"/>
      <c r="G17" s="97"/>
      <c r="H17" s="97"/>
      <c r="I17" s="97"/>
      <c r="J17" s="97"/>
      <c r="K17" s="97"/>
      <c r="L17" s="97"/>
      <c r="M17" s="97"/>
      <c r="N17" s="97"/>
      <c r="O17" s="97"/>
      <c r="P17" s="97"/>
      <c r="Q17" s="97"/>
      <c r="R17" s="97"/>
      <c r="S17" s="97"/>
      <c r="T17" s="97"/>
      <c r="U17" s="97"/>
    </row>
    <row r="18" spans="1:23" s="50" customFormat="1" ht="19.5" customHeight="1">
      <c r="A18" s="116" t="s">
        <v>67</v>
      </c>
      <c r="B18" s="116"/>
      <c r="C18" s="116"/>
      <c r="D18" s="116"/>
      <c r="E18" s="116"/>
      <c r="F18" s="116"/>
      <c r="G18" s="116"/>
      <c r="H18" s="116"/>
      <c r="I18" s="116"/>
      <c r="J18" s="116"/>
      <c r="K18" s="116"/>
      <c r="L18" s="116"/>
      <c r="M18" s="116"/>
      <c r="N18" s="116"/>
      <c r="O18" s="116"/>
      <c r="P18" s="116"/>
      <c r="Q18" s="116"/>
      <c r="R18" s="116"/>
      <c r="S18" s="116"/>
      <c r="T18" s="116"/>
      <c r="U18" s="116"/>
      <c r="V18" s="49"/>
      <c r="W18" s="49"/>
    </row>
    <row r="19" spans="1:23" s="50" customFormat="1" ht="30" customHeight="1">
      <c r="A19" s="129" t="s">
        <v>198</v>
      </c>
      <c r="B19" s="129"/>
      <c r="C19" s="129"/>
      <c r="D19" s="129"/>
      <c r="E19" s="129"/>
      <c r="F19" s="129"/>
      <c r="G19" s="129"/>
      <c r="H19" s="129"/>
      <c r="I19" s="129"/>
      <c r="J19" s="129"/>
      <c r="K19" s="129"/>
      <c r="L19" s="129"/>
      <c r="M19" s="129"/>
      <c r="N19" s="129"/>
      <c r="O19" s="129"/>
      <c r="P19" s="129"/>
      <c r="Q19" s="129"/>
      <c r="R19" s="129"/>
      <c r="S19" s="129"/>
      <c r="T19" s="129"/>
      <c r="U19" s="129"/>
      <c r="V19" s="49"/>
      <c r="W19" s="49"/>
    </row>
    <row r="20" spans="1:23" s="50" customFormat="1" ht="9.75" customHeight="1">
      <c r="A20" s="108"/>
      <c r="B20" s="108"/>
      <c r="C20" s="108"/>
      <c r="D20" s="108"/>
      <c r="E20" s="108"/>
      <c r="F20" s="108"/>
      <c r="G20" s="108"/>
      <c r="H20" s="108"/>
      <c r="I20" s="108"/>
      <c r="J20" s="108"/>
      <c r="K20" s="108"/>
      <c r="L20" s="108"/>
      <c r="M20" s="108"/>
      <c r="N20" s="108"/>
      <c r="O20" s="108"/>
      <c r="P20" s="108"/>
      <c r="Q20" s="108"/>
      <c r="R20" s="108"/>
      <c r="S20" s="108"/>
      <c r="T20" s="108"/>
      <c r="U20" s="108"/>
      <c r="V20" s="49"/>
      <c r="W20" s="49"/>
    </row>
    <row r="21" spans="1:23" s="50" customFormat="1" ht="19.5" customHeight="1">
      <c r="A21" s="70">
        <v>1</v>
      </c>
      <c r="B21" s="113" t="s">
        <v>68</v>
      </c>
      <c r="C21" s="113"/>
      <c r="D21" s="113"/>
      <c r="E21" s="113"/>
      <c r="F21" s="113"/>
      <c r="G21" s="113"/>
      <c r="H21" s="113"/>
      <c r="I21" s="113"/>
      <c r="J21" s="113"/>
      <c r="K21" s="113"/>
      <c r="L21" s="113"/>
      <c r="M21" s="113"/>
      <c r="N21" s="113"/>
      <c r="O21" s="113"/>
      <c r="P21" s="113"/>
      <c r="Q21" s="113"/>
      <c r="R21" s="113"/>
      <c r="S21" s="113"/>
      <c r="T21" s="113"/>
      <c r="U21" s="113"/>
      <c r="V21" s="49"/>
      <c r="W21" s="49"/>
    </row>
    <row r="22" spans="1:21" ht="27.75" customHeight="1">
      <c r="A22" s="71" t="s">
        <v>45</v>
      </c>
      <c r="B22" s="114" t="s">
        <v>69</v>
      </c>
      <c r="C22" s="114"/>
      <c r="D22" s="114"/>
      <c r="E22" s="114"/>
      <c r="F22" s="114"/>
      <c r="G22" s="114"/>
      <c r="H22" s="114"/>
      <c r="I22" s="114"/>
      <c r="J22" s="114"/>
      <c r="K22" s="114"/>
      <c r="L22" s="114"/>
      <c r="M22" s="114"/>
      <c r="N22" s="114"/>
      <c r="O22" s="114"/>
      <c r="P22" s="114"/>
      <c r="Q22" s="114"/>
      <c r="R22" s="114"/>
      <c r="S22" s="114"/>
      <c r="T22" s="114"/>
      <c r="U22" s="114"/>
    </row>
    <row r="23" spans="1:21" ht="14.25">
      <c r="A23" s="71" t="s">
        <v>46</v>
      </c>
      <c r="B23" s="114" t="s">
        <v>71</v>
      </c>
      <c r="C23" s="114"/>
      <c r="D23" s="114"/>
      <c r="E23" s="114"/>
      <c r="F23" s="114"/>
      <c r="G23" s="114"/>
      <c r="H23" s="114"/>
      <c r="I23" s="114"/>
      <c r="J23" s="114"/>
      <c r="K23" s="114"/>
      <c r="L23" s="114"/>
      <c r="M23" s="114"/>
      <c r="N23" s="114"/>
      <c r="O23" s="114"/>
      <c r="P23" s="114"/>
      <c r="Q23" s="114"/>
      <c r="R23" s="114"/>
      <c r="S23" s="114"/>
      <c r="T23" s="114"/>
      <c r="U23" s="114"/>
    </row>
    <row r="24" spans="1:21" ht="28.5" customHeight="1">
      <c r="A24" s="71" t="s">
        <v>47</v>
      </c>
      <c r="B24" s="114" t="s">
        <v>70</v>
      </c>
      <c r="C24" s="114"/>
      <c r="D24" s="114"/>
      <c r="E24" s="114"/>
      <c r="F24" s="114"/>
      <c r="G24" s="114"/>
      <c r="H24" s="114"/>
      <c r="I24" s="114"/>
      <c r="J24" s="114"/>
      <c r="K24" s="114"/>
      <c r="L24" s="114"/>
      <c r="M24" s="114"/>
      <c r="N24" s="114"/>
      <c r="O24" s="114"/>
      <c r="P24" s="114"/>
      <c r="Q24" s="114"/>
      <c r="R24" s="114"/>
      <c r="S24" s="114"/>
      <c r="T24" s="114"/>
      <c r="U24" s="114"/>
    </row>
    <row r="25" spans="1:21" ht="12.75">
      <c r="A25" s="109" t="s">
        <v>184</v>
      </c>
      <c r="B25" s="115" t="s">
        <v>173</v>
      </c>
      <c r="C25" s="115"/>
      <c r="D25" s="115"/>
      <c r="E25" s="115"/>
      <c r="F25" s="115"/>
      <c r="G25" s="115"/>
      <c r="H25" s="115"/>
      <c r="I25" s="115"/>
      <c r="J25" s="115" t="s">
        <v>174</v>
      </c>
      <c r="K25" s="115"/>
      <c r="L25" s="115"/>
      <c r="M25" s="115"/>
      <c r="N25" s="115"/>
      <c r="O25" s="115"/>
      <c r="P25" s="115"/>
      <c r="Q25" s="115"/>
      <c r="R25" s="115" t="s">
        <v>179</v>
      </c>
      <c r="S25" s="115"/>
      <c r="T25" s="115"/>
      <c r="U25" s="115"/>
    </row>
    <row r="26" spans="1:21" ht="24.75">
      <c r="A26" s="110"/>
      <c r="B26" s="8" t="s">
        <v>48</v>
      </c>
      <c r="C26" s="8" t="s">
        <v>170</v>
      </c>
      <c r="D26" s="8" t="s">
        <v>165</v>
      </c>
      <c r="E26" s="8" t="s">
        <v>166</v>
      </c>
      <c r="F26" s="8" t="s">
        <v>167</v>
      </c>
      <c r="G26" s="8" t="s">
        <v>171</v>
      </c>
      <c r="H26" s="8" t="s">
        <v>172</v>
      </c>
      <c r="I26" s="8" t="s">
        <v>168</v>
      </c>
      <c r="J26" s="8" t="s">
        <v>163</v>
      </c>
      <c r="K26" s="8" t="s">
        <v>169</v>
      </c>
      <c r="L26" s="8" t="s">
        <v>58</v>
      </c>
      <c r="M26" s="8" t="s">
        <v>175</v>
      </c>
      <c r="N26" s="8" t="s">
        <v>176</v>
      </c>
      <c r="O26" s="8" t="s">
        <v>177</v>
      </c>
      <c r="P26" s="8" t="s">
        <v>178</v>
      </c>
      <c r="Q26" s="8" t="s">
        <v>164</v>
      </c>
      <c r="R26" s="8" t="s">
        <v>180</v>
      </c>
      <c r="S26" s="8" t="s">
        <v>181</v>
      </c>
      <c r="T26" s="8" t="s">
        <v>182</v>
      </c>
      <c r="U26" s="8" t="s">
        <v>183</v>
      </c>
    </row>
    <row r="27" spans="1:21" ht="18" customHeight="1">
      <c r="A27" s="111"/>
      <c r="B27" s="28"/>
      <c r="C27" s="28"/>
      <c r="D27" s="28"/>
      <c r="E27" s="28"/>
      <c r="F27" s="28"/>
      <c r="G27" s="28"/>
      <c r="H27" s="28"/>
      <c r="I27" s="28"/>
      <c r="J27" s="28"/>
      <c r="K27" s="28"/>
      <c r="L27" s="28"/>
      <c r="M27" s="28"/>
      <c r="N27" s="28"/>
      <c r="O27" s="28"/>
      <c r="P27" s="28"/>
      <c r="Q27" s="28"/>
      <c r="R27" s="28"/>
      <c r="S27" s="28"/>
      <c r="T27" s="28"/>
      <c r="U27" s="28"/>
    </row>
    <row r="28" spans="1:21" ht="9.75" customHeight="1">
      <c r="A28" s="96"/>
      <c r="B28" s="96"/>
      <c r="C28" s="96"/>
      <c r="D28" s="96"/>
      <c r="E28" s="96"/>
      <c r="F28" s="96"/>
      <c r="G28" s="96"/>
      <c r="H28" s="96"/>
      <c r="I28" s="96"/>
      <c r="J28" s="96"/>
      <c r="K28" s="96"/>
      <c r="L28" s="96"/>
      <c r="M28" s="96"/>
      <c r="N28" s="96"/>
      <c r="O28" s="96"/>
      <c r="P28" s="96"/>
      <c r="Q28" s="96"/>
      <c r="R28" s="96"/>
      <c r="S28" s="96"/>
      <c r="T28" s="96"/>
      <c r="U28" s="96"/>
    </row>
    <row r="29" spans="1:23" s="50" customFormat="1" ht="19.5" customHeight="1">
      <c r="A29" s="70">
        <v>2</v>
      </c>
      <c r="B29" s="113" t="s">
        <v>72</v>
      </c>
      <c r="C29" s="113"/>
      <c r="D29" s="113"/>
      <c r="E29" s="113"/>
      <c r="F29" s="113"/>
      <c r="G29" s="113"/>
      <c r="H29" s="113"/>
      <c r="I29" s="113"/>
      <c r="J29" s="113"/>
      <c r="K29" s="113"/>
      <c r="L29" s="113"/>
      <c r="M29" s="113"/>
      <c r="N29" s="113"/>
      <c r="O29" s="113"/>
      <c r="P29" s="113"/>
      <c r="Q29" s="113"/>
      <c r="R29" s="113"/>
      <c r="S29" s="113"/>
      <c r="T29" s="113"/>
      <c r="U29" s="113"/>
      <c r="V29" s="49"/>
      <c r="W29" s="49"/>
    </row>
    <row r="30" spans="1:21" ht="14.25">
      <c r="A30" s="71" t="s">
        <v>45</v>
      </c>
      <c r="B30" s="117" t="s">
        <v>73</v>
      </c>
      <c r="C30" s="118"/>
      <c r="D30" s="118"/>
      <c r="E30" s="118"/>
      <c r="F30" s="118"/>
      <c r="G30" s="118"/>
      <c r="H30" s="118"/>
      <c r="I30" s="118"/>
      <c r="J30" s="118"/>
      <c r="K30" s="118"/>
      <c r="L30" s="118"/>
      <c r="M30" s="118"/>
      <c r="N30" s="118"/>
      <c r="O30" s="118"/>
      <c r="P30" s="118"/>
      <c r="Q30" s="118"/>
      <c r="R30" s="118"/>
      <c r="S30" s="118"/>
      <c r="T30" s="118"/>
      <c r="U30" s="119"/>
    </row>
    <row r="31" spans="1:21" ht="14.25">
      <c r="A31" s="71" t="s">
        <v>46</v>
      </c>
      <c r="B31" s="117" t="s">
        <v>75</v>
      </c>
      <c r="C31" s="118"/>
      <c r="D31" s="118"/>
      <c r="E31" s="118"/>
      <c r="F31" s="118"/>
      <c r="G31" s="118"/>
      <c r="H31" s="118"/>
      <c r="I31" s="118"/>
      <c r="J31" s="118"/>
      <c r="K31" s="118"/>
      <c r="L31" s="118"/>
      <c r="M31" s="118"/>
      <c r="N31" s="118"/>
      <c r="O31" s="118"/>
      <c r="P31" s="118"/>
      <c r="Q31" s="118"/>
      <c r="R31" s="118"/>
      <c r="S31" s="118"/>
      <c r="T31" s="118"/>
      <c r="U31" s="119"/>
    </row>
    <row r="32" spans="1:21" ht="14.25">
      <c r="A32" s="71" t="s">
        <v>47</v>
      </c>
      <c r="B32" s="117" t="s">
        <v>74</v>
      </c>
      <c r="C32" s="118"/>
      <c r="D32" s="118"/>
      <c r="E32" s="118"/>
      <c r="F32" s="118"/>
      <c r="G32" s="118"/>
      <c r="H32" s="118"/>
      <c r="I32" s="118"/>
      <c r="J32" s="118"/>
      <c r="K32" s="118"/>
      <c r="L32" s="118"/>
      <c r="M32" s="118"/>
      <c r="N32" s="118"/>
      <c r="O32" s="118"/>
      <c r="P32" s="118"/>
      <c r="Q32" s="118"/>
      <c r="R32" s="118"/>
      <c r="S32" s="118"/>
      <c r="T32" s="118"/>
      <c r="U32" s="119"/>
    </row>
    <row r="33" spans="1:21" ht="12.75" customHeight="1">
      <c r="A33" s="109" t="s">
        <v>184</v>
      </c>
      <c r="B33" s="115" t="s">
        <v>173</v>
      </c>
      <c r="C33" s="115"/>
      <c r="D33" s="115"/>
      <c r="E33" s="115"/>
      <c r="F33" s="115"/>
      <c r="G33" s="115"/>
      <c r="H33" s="115"/>
      <c r="I33" s="115"/>
      <c r="J33" s="115" t="s">
        <v>174</v>
      </c>
      <c r="K33" s="115"/>
      <c r="L33" s="115"/>
      <c r="M33" s="115"/>
      <c r="N33" s="115"/>
      <c r="O33" s="115"/>
      <c r="P33" s="115"/>
      <c r="Q33" s="115"/>
      <c r="R33" s="115" t="s">
        <v>179</v>
      </c>
      <c r="S33" s="115"/>
      <c r="T33" s="115"/>
      <c r="U33" s="115"/>
    </row>
    <row r="34" spans="1:21" ht="24.75">
      <c r="A34" s="110"/>
      <c r="B34" s="8" t="s">
        <v>48</v>
      </c>
      <c r="C34" s="8" t="s">
        <v>170</v>
      </c>
      <c r="D34" s="8" t="s">
        <v>165</v>
      </c>
      <c r="E34" s="8" t="s">
        <v>166</v>
      </c>
      <c r="F34" s="8" t="s">
        <v>167</v>
      </c>
      <c r="G34" s="8" t="s">
        <v>171</v>
      </c>
      <c r="H34" s="8" t="s">
        <v>172</v>
      </c>
      <c r="I34" s="8" t="s">
        <v>168</v>
      </c>
      <c r="J34" s="8" t="s">
        <v>163</v>
      </c>
      <c r="K34" s="8" t="s">
        <v>169</v>
      </c>
      <c r="L34" s="8" t="s">
        <v>58</v>
      </c>
      <c r="M34" s="8" t="s">
        <v>175</v>
      </c>
      <c r="N34" s="8" t="s">
        <v>176</v>
      </c>
      <c r="O34" s="8" t="s">
        <v>177</v>
      </c>
      <c r="P34" s="8" t="s">
        <v>178</v>
      </c>
      <c r="Q34" s="8" t="s">
        <v>164</v>
      </c>
      <c r="R34" s="8" t="s">
        <v>180</v>
      </c>
      <c r="S34" s="8" t="s">
        <v>181</v>
      </c>
      <c r="T34" s="8" t="s">
        <v>182</v>
      </c>
      <c r="U34" s="8" t="s">
        <v>183</v>
      </c>
    </row>
    <row r="35" spans="1:21" ht="12.75">
      <c r="A35" s="111"/>
      <c r="B35" s="28"/>
      <c r="C35" s="28"/>
      <c r="D35" s="28"/>
      <c r="E35" s="28"/>
      <c r="F35" s="28"/>
      <c r="G35" s="28"/>
      <c r="H35" s="28"/>
      <c r="I35" s="28"/>
      <c r="J35" s="28"/>
      <c r="K35" s="28"/>
      <c r="L35" s="28"/>
      <c r="M35" s="28"/>
      <c r="N35" s="28"/>
      <c r="O35" s="28"/>
      <c r="P35" s="28"/>
      <c r="Q35" s="28"/>
      <c r="R35" s="28"/>
      <c r="S35" s="28"/>
      <c r="T35" s="28"/>
      <c r="U35" s="28"/>
    </row>
    <row r="36" spans="1:21" ht="9.75" customHeight="1">
      <c r="A36" s="96"/>
      <c r="B36" s="96"/>
      <c r="C36" s="96"/>
      <c r="D36" s="96"/>
      <c r="E36" s="96"/>
      <c r="F36" s="96"/>
      <c r="G36" s="96"/>
      <c r="H36" s="96"/>
      <c r="I36" s="96"/>
      <c r="J36" s="96"/>
      <c r="K36" s="96"/>
      <c r="L36" s="96"/>
      <c r="M36" s="96"/>
      <c r="N36" s="96"/>
      <c r="O36" s="96"/>
      <c r="P36" s="96"/>
      <c r="Q36" s="96"/>
      <c r="R36" s="96"/>
      <c r="S36" s="96"/>
      <c r="T36" s="96"/>
      <c r="U36" s="96"/>
    </row>
    <row r="37" spans="1:23" s="50" customFormat="1" ht="19.5" customHeight="1">
      <c r="A37" s="70">
        <v>3</v>
      </c>
      <c r="B37" s="113" t="s">
        <v>76</v>
      </c>
      <c r="C37" s="113"/>
      <c r="D37" s="113"/>
      <c r="E37" s="113"/>
      <c r="F37" s="113"/>
      <c r="G37" s="113"/>
      <c r="H37" s="113"/>
      <c r="I37" s="113"/>
      <c r="J37" s="113"/>
      <c r="K37" s="113"/>
      <c r="L37" s="113"/>
      <c r="M37" s="113"/>
      <c r="N37" s="113"/>
      <c r="O37" s="113"/>
      <c r="P37" s="113"/>
      <c r="Q37" s="113"/>
      <c r="R37" s="113"/>
      <c r="S37" s="113"/>
      <c r="T37" s="113"/>
      <c r="U37" s="113"/>
      <c r="V37" s="49"/>
      <c r="W37" s="49"/>
    </row>
    <row r="38" spans="1:21" ht="14.25">
      <c r="A38" s="71" t="s">
        <v>45</v>
      </c>
      <c r="B38" s="114" t="s">
        <v>77</v>
      </c>
      <c r="C38" s="114"/>
      <c r="D38" s="114"/>
      <c r="E38" s="114"/>
      <c r="F38" s="114"/>
      <c r="G38" s="114"/>
      <c r="H38" s="114"/>
      <c r="I38" s="114"/>
      <c r="J38" s="114"/>
      <c r="K38" s="114"/>
      <c r="L38" s="114"/>
      <c r="M38" s="114"/>
      <c r="N38" s="114"/>
      <c r="O38" s="114"/>
      <c r="P38" s="114"/>
      <c r="Q38" s="114"/>
      <c r="R38" s="114"/>
      <c r="S38" s="114"/>
      <c r="T38" s="114"/>
      <c r="U38" s="114"/>
    </row>
    <row r="39" spans="1:21" ht="14.25">
      <c r="A39" s="71" t="s">
        <v>46</v>
      </c>
      <c r="B39" s="117" t="s">
        <v>78</v>
      </c>
      <c r="C39" s="118"/>
      <c r="D39" s="118"/>
      <c r="E39" s="118"/>
      <c r="F39" s="118"/>
      <c r="G39" s="118"/>
      <c r="H39" s="118"/>
      <c r="I39" s="118"/>
      <c r="J39" s="118"/>
      <c r="K39" s="118"/>
      <c r="L39" s="118"/>
      <c r="M39" s="118"/>
      <c r="N39" s="118"/>
      <c r="O39" s="118"/>
      <c r="P39" s="118"/>
      <c r="Q39" s="118"/>
      <c r="R39" s="118"/>
      <c r="S39" s="118"/>
      <c r="T39" s="118"/>
      <c r="U39" s="119"/>
    </row>
    <row r="40" spans="1:21" ht="14.25">
      <c r="A40" s="71" t="s">
        <v>47</v>
      </c>
      <c r="B40" s="117" t="s">
        <v>79</v>
      </c>
      <c r="C40" s="118"/>
      <c r="D40" s="118"/>
      <c r="E40" s="118"/>
      <c r="F40" s="118"/>
      <c r="G40" s="118"/>
      <c r="H40" s="118"/>
      <c r="I40" s="118"/>
      <c r="J40" s="118"/>
      <c r="K40" s="118"/>
      <c r="L40" s="118"/>
      <c r="M40" s="118"/>
      <c r="N40" s="118"/>
      <c r="O40" s="118"/>
      <c r="P40" s="118"/>
      <c r="Q40" s="118"/>
      <c r="R40" s="118"/>
      <c r="S40" s="118"/>
      <c r="T40" s="118"/>
      <c r="U40" s="119"/>
    </row>
    <row r="41" spans="1:21" ht="12.75" customHeight="1">
      <c r="A41" s="109" t="s">
        <v>184</v>
      </c>
      <c r="B41" s="115" t="s">
        <v>173</v>
      </c>
      <c r="C41" s="115"/>
      <c r="D41" s="115"/>
      <c r="E41" s="115"/>
      <c r="F41" s="115"/>
      <c r="G41" s="115"/>
      <c r="H41" s="115"/>
      <c r="I41" s="115"/>
      <c r="J41" s="115" t="s">
        <v>174</v>
      </c>
      <c r="K41" s="115"/>
      <c r="L41" s="115"/>
      <c r="M41" s="115"/>
      <c r="N41" s="115"/>
      <c r="O41" s="115"/>
      <c r="P41" s="115"/>
      <c r="Q41" s="115"/>
      <c r="R41" s="115" t="s">
        <v>179</v>
      </c>
      <c r="S41" s="115"/>
      <c r="T41" s="115"/>
      <c r="U41" s="115"/>
    </row>
    <row r="42" spans="1:21" ht="24.75">
      <c r="A42" s="110"/>
      <c r="B42" s="8" t="s">
        <v>48</v>
      </c>
      <c r="C42" s="8" t="s">
        <v>170</v>
      </c>
      <c r="D42" s="8" t="s">
        <v>165</v>
      </c>
      <c r="E42" s="8" t="s">
        <v>166</v>
      </c>
      <c r="F42" s="8" t="s">
        <v>167</v>
      </c>
      <c r="G42" s="8" t="s">
        <v>171</v>
      </c>
      <c r="H42" s="8" t="s">
        <v>172</v>
      </c>
      <c r="I42" s="8" t="s">
        <v>168</v>
      </c>
      <c r="J42" s="8" t="s">
        <v>163</v>
      </c>
      <c r="K42" s="8" t="s">
        <v>169</v>
      </c>
      <c r="L42" s="8" t="s">
        <v>58</v>
      </c>
      <c r="M42" s="8" t="s">
        <v>175</v>
      </c>
      <c r="N42" s="8" t="s">
        <v>176</v>
      </c>
      <c r="O42" s="8" t="s">
        <v>177</v>
      </c>
      <c r="P42" s="8" t="s">
        <v>178</v>
      </c>
      <c r="Q42" s="8" t="s">
        <v>164</v>
      </c>
      <c r="R42" s="8" t="s">
        <v>180</v>
      </c>
      <c r="S42" s="8" t="s">
        <v>181</v>
      </c>
      <c r="T42" s="8" t="s">
        <v>182</v>
      </c>
      <c r="U42" s="8" t="s">
        <v>183</v>
      </c>
    </row>
    <row r="43" spans="1:21" ht="12.75">
      <c r="A43" s="111"/>
      <c r="B43" s="28"/>
      <c r="C43" s="28"/>
      <c r="D43" s="28"/>
      <c r="E43" s="28"/>
      <c r="F43" s="28"/>
      <c r="G43" s="28"/>
      <c r="H43" s="28"/>
      <c r="I43" s="28"/>
      <c r="J43" s="28"/>
      <c r="K43" s="28"/>
      <c r="L43" s="28"/>
      <c r="M43" s="28"/>
      <c r="N43" s="28"/>
      <c r="O43" s="28"/>
      <c r="P43" s="28"/>
      <c r="Q43" s="28"/>
      <c r="R43" s="28"/>
      <c r="S43" s="28"/>
      <c r="T43" s="28"/>
      <c r="U43" s="28"/>
    </row>
    <row r="44" spans="1:21" ht="9.75" customHeight="1">
      <c r="A44" s="120"/>
      <c r="B44" s="120"/>
      <c r="C44" s="120"/>
      <c r="D44" s="120"/>
      <c r="E44" s="120"/>
      <c r="F44" s="120"/>
      <c r="G44" s="120"/>
      <c r="H44" s="120"/>
      <c r="I44" s="120"/>
      <c r="J44" s="120"/>
      <c r="K44" s="120"/>
      <c r="L44" s="120"/>
      <c r="M44" s="120"/>
      <c r="N44" s="120"/>
      <c r="O44" s="120"/>
      <c r="P44" s="120"/>
      <c r="Q44" s="120"/>
      <c r="R44" s="120"/>
      <c r="S44" s="120"/>
      <c r="T44" s="120"/>
      <c r="U44" s="120"/>
    </row>
    <row r="45" spans="1:23" s="50" customFormat="1" ht="19.5" customHeight="1">
      <c r="A45" s="70">
        <v>4</v>
      </c>
      <c r="B45" s="113" t="s">
        <v>323</v>
      </c>
      <c r="C45" s="113"/>
      <c r="D45" s="113"/>
      <c r="E45" s="113"/>
      <c r="F45" s="113"/>
      <c r="G45" s="113"/>
      <c r="H45" s="113"/>
      <c r="I45" s="113"/>
      <c r="J45" s="113"/>
      <c r="K45" s="113"/>
      <c r="L45" s="113"/>
      <c r="M45" s="113"/>
      <c r="N45" s="113"/>
      <c r="O45" s="113"/>
      <c r="P45" s="113"/>
      <c r="Q45" s="113"/>
      <c r="R45" s="113"/>
      <c r="S45" s="113"/>
      <c r="T45" s="113"/>
      <c r="U45" s="113"/>
      <c r="V45" s="49"/>
      <c r="W45" s="49"/>
    </row>
    <row r="46" spans="1:21" ht="14.25">
      <c r="A46" s="71" t="s">
        <v>45</v>
      </c>
      <c r="B46" s="121" t="s">
        <v>324</v>
      </c>
      <c r="C46" s="122"/>
      <c r="D46" s="122"/>
      <c r="E46" s="122"/>
      <c r="F46" s="122"/>
      <c r="G46" s="122"/>
      <c r="H46" s="122"/>
      <c r="I46" s="122"/>
      <c r="J46" s="122"/>
      <c r="K46" s="122"/>
      <c r="L46" s="122"/>
      <c r="M46" s="122"/>
      <c r="N46" s="122"/>
      <c r="O46" s="122"/>
      <c r="P46" s="122"/>
      <c r="Q46" s="122"/>
      <c r="R46" s="122"/>
      <c r="S46" s="122"/>
      <c r="T46" s="122"/>
      <c r="U46" s="123"/>
    </row>
    <row r="47" spans="1:21" ht="14.25">
      <c r="A47" s="71" t="s">
        <v>46</v>
      </c>
      <c r="B47" s="121" t="s">
        <v>80</v>
      </c>
      <c r="C47" s="122"/>
      <c r="D47" s="122"/>
      <c r="E47" s="122"/>
      <c r="F47" s="122"/>
      <c r="G47" s="122"/>
      <c r="H47" s="122"/>
      <c r="I47" s="122"/>
      <c r="J47" s="122"/>
      <c r="K47" s="122"/>
      <c r="L47" s="122"/>
      <c r="M47" s="122"/>
      <c r="N47" s="122"/>
      <c r="O47" s="122"/>
      <c r="P47" s="122"/>
      <c r="Q47" s="122"/>
      <c r="R47" s="122"/>
      <c r="S47" s="122"/>
      <c r="T47" s="122"/>
      <c r="U47" s="123"/>
    </row>
    <row r="48" spans="1:21" ht="14.25">
      <c r="A48" s="71" t="s">
        <v>47</v>
      </c>
      <c r="B48" s="121" t="s">
        <v>81</v>
      </c>
      <c r="C48" s="122"/>
      <c r="D48" s="122"/>
      <c r="E48" s="122"/>
      <c r="F48" s="122"/>
      <c r="G48" s="122"/>
      <c r="H48" s="122"/>
      <c r="I48" s="122"/>
      <c r="J48" s="122"/>
      <c r="K48" s="122"/>
      <c r="L48" s="122"/>
      <c r="M48" s="122"/>
      <c r="N48" s="122"/>
      <c r="O48" s="122"/>
      <c r="P48" s="122"/>
      <c r="Q48" s="122"/>
      <c r="R48" s="122"/>
      <c r="S48" s="122"/>
      <c r="T48" s="122"/>
      <c r="U48" s="123"/>
    </row>
    <row r="49" spans="1:21" ht="12.75" customHeight="1">
      <c r="A49" s="109" t="s">
        <v>184</v>
      </c>
      <c r="B49" s="115" t="s">
        <v>173</v>
      </c>
      <c r="C49" s="115"/>
      <c r="D49" s="115"/>
      <c r="E49" s="115"/>
      <c r="F49" s="115"/>
      <c r="G49" s="115"/>
      <c r="H49" s="115"/>
      <c r="I49" s="115"/>
      <c r="J49" s="115" t="s">
        <v>174</v>
      </c>
      <c r="K49" s="115"/>
      <c r="L49" s="115"/>
      <c r="M49" s="115"/>
      <c r="N49" s="115"/>
      <c r="O49" s="115"/>
      <c r="P49" s="115"/>
      <c r="Q49" s="115"/>
      <c r="R49" s="115" t="s">
        <v>179</v>
      </c>
      <c r="S49" s="115"/>
      <c r="T49" s="115"/>
      <c r="U49" s="115"/>
    </row>
    <row r="50" spans="1:21" ht="24.75">
      <c r="A50" s="110"/>
      <c r="B50" s="8" t="s">
        <v>48</v>
      </c>
      <c r="C50" s="8" t="s">
        <v>170</v>
      </c>
      <c r="D50" s="8" t="s">
        <v>165</v>
      </c>
      <c r="E50" s="8" t="s">
        <v>166</v>
      </c>
      <c r="F50" s="8" t="s">
        <v>167</v>
      </c>
      <c r="G50" s="8" t="s">
        <v>171</v>
      </c>
      <c r="H50" s="8" t="s">
        <v>172</v>
      </c>
      <c r="I50" s="8" t="s">
        <v>168</v>
      </c>
      <c r="J50" s="8" t="s">
        <v>163</v>
      </c>
      <c r="K50" s="8" t="s">
        <v>169</v>
      </c>
      <c r="L50" s="8" t="s">
        <v>58</v>
      </c>
      <c r="M50" s="8" t="s">
        <v>175</v>
      </c>
      <c r="N50" s="8" t="s">
        <v>176</v>
      </c>
      <c r="O50" s="8" t="s">
        <v>177</v>
      </c>
      <c r="P50" s="8" t="s">
        <v>178</v>
      </c>
      <c r="Q50" s="8" t="s">
        <v>164</v>
      </c>
      <c r="R50" s="8" t="s">
        <v>180</v>
      </c>
      <c r="S50" s="8" t="s">
        <v>181</v>
      </c>
      <c r="T50" s="8" t="s">
        <v>182</v>
      </c>
      <c r="U50" s="8" t="s">
        <v>183</v>
      </c>
    </row>
    <row r="51" spans="1:21" ht="12.75">
      <c r="A51" s="111"/>
      <c r="B51" s="28"/>
      <c r="C51" s="28"/>
      <c r="D51" s="28"/>
      <c r="E51" s="28"/>
      <c r="F51" s="28"/>
      <c r="G51" s="28"/>
      <c r="H51" s="28"/>
      <c r="I51" s="28"/>
      <c r="J51" s="28"/>
      <c r="K51" s="28"/>
      <c r="L51" s="28"/>
      <c r="M51" s="28"/>
      <c r="N51" s="28"/>
      <c r="O51" s="28"/>
      <c r="P51" s="28"/>
      <c r="Q51" s="28"/>
      <c r="R51" s="28"/>
      <c r="S51" s="28"/>
      <c r="T51" s="28"/>
      <c r="U51" s="28"/>
    </row>
    <row r="52" spans="1:21" ht="9.75" customHeight="1">
      <c r="A52" s="120"/>
      <c r="B52" s="120"/>
      <c r="C52" s="120"/>
      <c r="D52" s="120"/>
      <c r="E52" s="120"/>
      <c r="F52" s="120"/>
      <c r="G52" s="120"/>
      <c r="H52" s="120"/>
      <c r="I52" s="120"/>
      <c r="J52" s="120"/>
      <c r="K52" s="120"/>
      <c r="L52" s="120"/>
      <c r="M52" s="120"/>
      <c r="N52" s="120"/>
      <c r="O52" s="120"/>
      <c r="P52" s="120"/>
      <c r="Q52" s="120"/>
      <c r="R52" s="120"/>
      <c r="S52" s="120"/>
      <c r="T52" s="120"/>
      <c r="U52" s="120"/>
    </row>
    <row r="53" spans="1:23" s="50" customFormat="1" ht="19.5" customHeight="1">
      <c r="A53" s="70">
        <v>5</v>
      </c>
      <c r="B53" s="113" t="s">
        <v>82</v>
      </c>
      <c r="C53" s="113"/>
      <c r="D53" s="113"/>
      <c r="E53" s="113"/>
      <c r="F53" s="113"/>
      <c r="G53" s="113"/>
      <c r="H53" s="113"/>
      <c r="I53" s="113"/>
      <c r="J53" s="113"/>
      <c r="K53" s="113"/>
      <c r="L53" s="113"/>
      <c r="M53" s="113"/>
      <c r="N53" s="113"/>
      <c r="O53" s="113"/>
      <c r="P53" s="113"/>
      <c r="Q53" s="113"/>
      <c r="R53" s="113"/>
      <c r="S53" s="113"/>
      <c r="T53" s="113"/>
      <c r="U53" s="113"/>
      <c r="V53" s="49"/>
      <c r="W53" s="49"/>
    </row>
    <row r="54" spans="1:21" ht="14.25">
      <c r="A54" s="71" t="s">
        <v>45</v>
      </c>
      <c r="B54" s="114" t="s">
        <v>83</v>
      </c>
      <c r="C54" s="124"/>
      <c r="D54" s="124"/>
      <c r="E54" s="124"/>
      <c r="F54" s="124"/>
      <c r="G54" s="124"/>
      <c r="H54" s="124"/>
      <c r="I54" s="124"/>
      <c r="J54" s="124"/>
      <c r="K54" s="124"/>
      <c r="L54" s="124"/>
      <c r="M54" s="124"/>
      <c r="N54" s="124"/>
      <c r="O54" s="124"/>
      <c r="P54" s="124"/>
      <c r="Q54" s="124"/>
      <c r="R54" s="124"/>
      <c r="S54" s="124"/>
      <c r="T54" s="124"/>
      <c r="U54" s="124"/>
    </row>
    <row r="55" spans="1:21" ht="14.25">
      <c r="A55" s="71" t="s">
        <v>46</v>
      </c>
      <c r="B55" s="114" t="s">
        <v>84</v>
      </c>
      <c r="C55" s="124"/>
      <c r="D55" s="124"/>
      <c r="E55" s="124"/>
      <c r="F55" s="124"/>
      <c r="G55" s="124"/>
      <c r="H55" s="124"/>
      <c r="I55" s="124"/>
      <c r="J55" s="124"/>
      <c r="K55" s="124"/>
      <c r="L55" s="124"/>
      <c r="M55" s="124"/>
      <c r="N55" s="124"/>
      <c r="O55" s="124"/>
      <c r="P55" s="124"/>
      <c r="Q55" s="124"/>
      <c r="R55" s="124"/>
      <c r="S55" s="124"/>
      <c r="T55" s="124"/>
      <c r="U55" s="124"/>
    </row>
    <row r="56" spans="1:21" ht="14.25">
      <c r="A56" s="71" t="s">
        <v>47</v>
      </c>
      <c r="B56" s="124" t="s">
        <v>85</v>
      </c>
      <c r="C56" s="124"/>
      <c r="D56" s="124"/>
      <c r="E56" s="124"/>
      <c r="F56" s="124"/>
      <c r="G56" s="124"/>
      <c r="H56" s="124"/>
      <c r="I56" s="124"/>
      <c r="J56" s="124"/>
      <c r="K56" s="124"/>
      <c r="L56" s="124"/>
      <c r="M56" s="124"/>
      <c r="N56" s="124"/>
      <c r="O56" s="124"/>
      <c r="P56" s="124"/>
      <c r="Q56" s="124"/>
      <c r="R56" s="124"/>
      <c r="S56" s="124"/>
      <c r="T56" s="124"/>
      <c r="U56" s="124"/>
    </row>
    <row r="57" spans="1:21" ht="12.75" customHeight="1">
      <c r="A57" s="109" t="s">
        <v>184</v>
      </c>
      <c r="B57" s="115" t="s">
        <v>173</v>
      </c>
      <c r="C57" s="115"/>
      <c r="D57" s="115"/>
      <c r="E57" s="115"/>
      <c r="F57" s="115"/>
      <c r="G57" s="115"/>
      <c r="H57" s="115"/>
      <c r="I57" s="115"/>
      <c r="J57" s="115" t="s">
        <v>174</v>
      </c>
      <c r="K57" s="115"/>
      <c r="L57" s="115"/>
      <c r="M57" s="115"/>
      <c r="N57" s="115"/>
      <c r="O57" s="115"/>
      <c r="P57" s="115"/>
      <c r="Q57" s="115"/>
      <c r="R57" s="115" t="s">
        <v>179</v>
      </c>
      <c r="S57" s="115"/>
      <c r="T57" s="115"/>
      <c r="U57" s="115"/>
    </row>
    <row r="58" spans="1:21" ht="24.75">
      <c r="A58" s="110"/>
      <c r="B58" s="8" t="s">
        <v>48</v>
      </c>
      <c r="C58" s="8" t="s">
        <v>170</v>
      </c>
      <c r="D58" s="8" t="s">
        <v>165</v>
      </c>
      <c r="E58" s="8" t="s">
        <v>166</v>
      </c>
      <c r="F58" s="8" t="s">
        <v>167</v>
      </c>
      <c r="G58" s="8" t="s">
        <v>171</v>
      </c>
      <c r="H58" s="8" t="s">
        <v>172</v>
      </c>
      <c r="I58" s="8" t="s">
        <v>168</v>
      </c>
      <c r="J58" s="8" t="s">
        <v>163</v>
      </c>
      <c r="K58" s="8" t="s">
        <v>169</v>
      </c>
      <c r="L58" s="8" t="s">
        <v>58</v>
      </c>
      <c r="M58" s="8" t="s">
        <v>175</v>
      </c>
      <c r="N58" s="8" t="s">
        <v>176</v>
      </c>
      <c r="O58" s="8" t="s">
        <v>177</v>
      </c>
      <c r="P58" s="8" t="s">
        <v>178</v>
      </c>
      <c r="Q58" s="8" t="s">
        <v>164</v>
      </c>
      <c r="R58" s="8" t="s">
        <v>180</v>
      </c>
      <c r="S58" s="8" t="s">
        <v>181</v>
      </c>
      <c r="T58" s="8" t="s">
        <v>182</v>
      </c>
      <c r="U58" s="8" t="s">
        <v>183</v>
      </c>
    </row>
    <row r="59" spans="1:21" ht="12.75">
      <c r="A59" s="111"/>
      <c r="B59" s="28"/>
      <c r="C59" s="28"/>
      <c r="D59" s="28"/>
      <c r="E59" s="28"/>
      <c r="F59" s="28"/>
      <c r="G59" s="28"/>
      <c r="H59" s="28"/>
      <c r="I59" s="28"/>
      <c r="J59" s="28"/>
      <c r="K59" s="28"/>
      <c r="L59" s="28"/>
      <c r="M59" s="28"/>
      <c r="N59" s="28"/>
      <c r="O59" s="28"/>
      <c r="P59" s="28"/>
      <c r="Q59" s="28"/>
      <c r="R59" s="28"/>
      <c r="S59" s="28"/>
      <c r="T59" s="28"/>
      <c r="U59" s="28"/>
    </row>
    <row r="60" spans="1:21" ht="9.75" customHeight="1">
      <c r="A60" s="120"/>
      <c r="B60" s="120"/>
      <c r="C60" s="120"/>
      <c r="D60" s="120"/>
      <c r="E60" s="120"/>
      <c r="F60" s="120"/>
      <c r="G60" s="120"/>
      <c r="H60" s="120"/>
      <c r="I60" s="120"/>
      <c r="J60" s="120"/>
      <c r="K60" s="120"/>
      <c r="L60" s="120"/>
      <c r="M60" s="120"/>
      <c r="N60" s="120"/>
      <c r="O60" s="120"/>
      <c r="P60" s="120"/>
      <c r="Q60" s="120"/>
      <c r="R60" s="120"/>
      <c r="S60" s="120"/>
      <c r="T60" s="120"/>
      <c r="U60" s="120"/>
    </row>
    <row r="61" spans="1:23" s="50" customFormat="1" ht="19.5" customHeight="1">
      <c r="A61" s="70">
        <v>6</v>
      </c>
      <c r="B61" s="113" t="s">
        <v>86</v>
      </c>
      <c r="C61" s="113"/>
      <c r="D61" s="113"/>
      <c r="E61" s="113"/>
      <c r="F61" s="113"/>
      <c r="G61" s="113"/>
      <c r="H61" s="113"/>
      <c r="I61" s="113"/>
      <c r="J61" s="113"/>
      <c r="K61" s="113"/>
      <c r="L61" s="113"/>
      <c r="M61" s="113"/>
      <c r="N61" s="113"/>
      <c r="O61" s="113"/>
      <c r="P61" s="113"/>
      <c r="Q61" s="113"/>
      <c r="R61" s="113"/>
      <c r="S61" s="113"/>
      <c r="T61" s="113"/>
      <c r="U61" s="113"/>
      <c r="V61" s="49"/>
      <c r="W61" s="49"/>
    </row>
    <row r="62" spans="1:21" ht="14.25">
      <c r="A62" s="71" t="s">
        <v>45</v>
      </c>
      <c r="B62" s="124" t="s">
        <v>87</v>
      </c>
      <c r="C62" s="124"/>
      <c r="D62" s="124"/>
      <c r="E62" s="124"/>
      <c r="F62" s="124"/>
      <c r="G62" s="124"/>
      <c r="H62" s="124"/>
      <c r="I62" s="124"/>
      <c r="J62" s="124"/>
      <c r="K62" s="124"/>
      <c r="L62" s="124"/>
      <c r="M62" s="124"/>
      <c r="N62" s="124"/>
      <c r="O62" s="124"/>
      <c r="P62" s="124"/>
      <c r="Q62" s="124"/>
      <c r="R62" s="124"/>
      <c r="S62" s="124"/>
      <c r="T62" s="124"/>
      <c r="U62" s="124"/>
    </row>
    <row r="63" spans="1:21" ht="14.25">
      <c r="A63" s="71" t="s">
        <v>46</v>
      </c>
      <c r="B63" s="124" t="s">
        <v>89</v>
      </c>
      <c r="C63" s="124"/>
      <c r="D63" s="124"/>
      <c r="E63" s="124"/>
      <c r="F63" s="124"/>
      <c r="G63" s="124"/>
      <c r="H63" s="124"/>
      <c r="I63" s="124"/>
      <c r="J63" s="124"/>
      <c r="K63" s="124"/>
      <c r="L63" s="124"/>
      <c r="M63" s="124"/>
      <c r="N63" s="124"/>
      <c r="O63" s="124"/>
      <c r="P63" s="124"/>
      <c r="Q63" s="124"/>
      <c r="R63" s="124"/>
      <c r="S63" s="124"/>
      <c r="T63" s="124"/>
      <c r="U63" s="124"/>
    </row>
    <row r="64" spans="1:21" ht="14.25">
      <c r="A64" s="71" t="s">
        <v>47</v>
      </c>
      <c r="B64" s="114" t="s">
        <v>88</v>
      </c>
      <c r="C64" s="124"/>
      <c r="D64" s="124"/>
      <c r="E64" s="124"/>
      <c r="F64" s="124"/>
      <c r="G64" s="124"/>
      <c r="H64" s="124"/>
      <c r="I64" s="124"/>
      <c r="J64" s="124"/>
      <c r="K64" s="124"/>
      <c r="L64" s="124"/>
      <c r="M64" s="124"/>
      <c r="N64" s="124"/>
      <c r="O64" s="124"/>
      <c r="P64" s="124"/>
      <c r="Q64" s="124"/>
      <c r="R64" s="124"/>
      <c r="S64" s="124"/>
      <c r="T64" s="124"/>
      <c r="U64" s="124"/>
    </row>
    <row r="65" spans="1:21" ht="12.75" customHeight="1">
      <c r="A65" s="109" t="s">
        <v>184</v>
      </c>
      <c r="B65" s="115" t="s">
        <v>173</v>
      </c>
      <c r="C65" s="115"/>
      <c r="D65" s="115"/>
      <c r="E65" s="115"/>
      <c r="F65" s="115"/>
      <c r="G65" s="115"/>
      <c r="H65" s="115"/>
      <c r="I65" s="115"/>
      <c r="J65" s="115" t="s">
        <v>174</v>
      </c>
      <c r="K65" s="115"/>
      <c r="L65" s="115"/>
      <c r="M65" s="115"/>
      <c r="N65" s="115"/>
      <c r="O65" s="115"/>
      <c r="P65" s="115"/>
      <c r="Q65" s="115"/>
      <c r="R65" s="115" t="s">
        <v>179</v>
      </c>
      <c r="S65" s="115"/>
      <c r="T65" s="115"/>
      <c r="U65" s="115"/>
    </row>
    <row r="66" spans="1:21" ht="24.75">
      <c r="A66" s="110"/>
      <c r="B66" s="8" t="s">
        <v>48</v>
      </c>
      <c r="C66" s="8" t="s">
        <v>170</v>
      </c>
      <c r="D66" s="8" t="s">
        <v>165</v>
      </c>
      <c r="E66" s="8" t="s">
        <v>166</v>
      </c>
      <c r="F66" s="8" t="s">
        <v>167</v>
      </c>
      <c r="G66" s="8" t="s">
        <v>171</v>
      </c>
      <c r="H66" s="8" t="s">
        <v>172</v>
      </c>
      <c r="I66" s="8" t="s">
        <v>168</v>
      </c>
      <c r="J66" s="8" t="s">
        <v>163</v>
      </c>
      <c r="K66" s="8" t="s">
        <v>169</v>
      </c>
      <c r="L66" s="8" t="s">
        <v>58</v>
      </c>
      <c r="M66" s="8" t="s">
        <v>175</v>
      </c>
      <c r="N66" s="8" t="s">
        <v>176</v>
      </c>
      <c r="O66" s="8" t="s">
        <v>177</v>
      </c>
      <c r="P66" s="8" t="s">
        <v>178</v>
      </c>
      <c r="Q66" s="8" t="s">
        <v>164</v>
      </c>
      <c r="R66" s="8" t="s">
        <v>180</v>
      </c>
      <c r="S66" s="8" t="s">
        <v>181</v>
      </c>
      <c r="T66" s="8" t="s">
        <v>182</v>
      </c>
      <c r="U66" s="8" t="s">
        <v>183</v>
      </c>
    </row>
    <row r="67" spans="1:21" ht="12.75">
      <c r="A67" s="111"/>
      <c r="B67" s="28"/>
      <c r="C67" s="28"/>
      <c r="D67" s="28"/>
      <c r="E67" s="28"/>
      <c r="F67" s="28"/>
      <c r="G67" s="28"/>
      <c r="H67" s="28"/>
      <c r="I67" s="28"/>
      <c r="J67" s="28"/>
      <c r="K67" s="28"/>
      <c r="L67" s="28"/>
      <c r="M67" s="28"/>
      <c r="N67" s="28"/>
      <c r="O67" s="28"/>
      <c r="P67" s="28"/>
      <c r="Q67" s="28"/>
      <c r="R67" s="28"/>
      <c r="S67" s="28"/>
      <c r="T67" s="28"/>
      <c r="U67" s="28"/>
    </row>
    <row r="68" spans="1:21" ht="9.75" customHeight="1">
      <c r="A68" s="120"/>
      <c r="B68" s="120"/>
      <c r="C68" s="120"/>
      <c r="D68" s="120"/>
      <c r="E68" s="120"/>
      <c r="F68" s="120"/>
      <c r="G68" s="120"/>
      <c r="H68" s="120"/>
      <c r="I68" s="120"/>
      <c r="J68" s="120"/>
      <c r="K68" s="120"/>
      <c r="L68" s="120"/>
      <c r="M68" s="120"/>
      <c r="N68" s="120"/>
      <c r="O68" s="120"/>
      <c r="P68" s="120"/>
      <c r="Q68" s="120"/>
      <c r="R68" s="120"/>
      <c r="S68" s="120"/>
      <c r="T68" s="120"/>
      <c r="U68" s="120"/>
    </row>
    <row r="69" spans="1:23" s="50" customFormat="1" ht="19.5" customHeight="1">
      <c r="A69" s="70">
        <v>7</v>
      </c>
      <c r="B69" s="113" t="s">
        <v>90</v>
      </c>
      <c r="C69" s="113"/>
      <c r="D69" s="113"/>
      <c r="E69" s="113"/>
      <c r="F69" s="113"/>
      <c r="G69" s="113"/>
      <c r="H69" s="113"/>
      <c r="I69" s="113"/>
      <c r="J69" s="113"/>
      <c r="K69" s="113"/>
      <c r="L69" s="113"/>
      <c r="M69" s="113"/>
      <c r="N69" s="113"/>
      <c r="O69" s="113"/>
      <c r="P69" s="113"/>
      <c r="Q69" s="113"/>
      <c r="R69" s="113"/>
      <c r="S69" s="113"/>
      <c r="T69" s="113"/>
      <c r="U69" s="113"/>
      <c r="V69" s="49"/>
      <c r="W69" s="49"/>
    </row>
    <row r="70" spans="1:21" ht="14.25">
      <c r="A70" s="71" t="s">
        <v>45</v>
      </c>
      <c r="B70" s="124" t="s">
        <v>91</v>
      </c>
      <c r="C70" s="124"/>
      <c r="D70" s="124"/>
      <c r="E70" s="124"/>
      <c r="F70" s="124"/>
      <c r="G70" s="124"/>
      <c r="H70" s="124"/>
      <c r="I70" s="124"/>
      <c r="J70" s="124"/>
      <c r="K70" s="124"/>
      <c r="L70" s="124"/>
      <c r="M70" s="124"/>
      <c r="N70" s="124"/>
      <c r="O70" s="124"/>
      <c r="P70" s="124"/>
      <c r="Q70" s="124"/>
      <c r="R70" s="124"/>
      <c r="S70" s="124"/>
      <c r="T70" s="124"/>
      <c r="U70" s="124"/>
    </row>
    <row r="71" spans="1:21" ht="14.25">
      <c r="A71" s="71" t="s">
        <v>46</v>
      </c>
      <c r="B71" s="124" t="s">
        <v>92</v>
      </c>
      <c r="C71" s="124"/>
      <c r="D71" s="124"/>
      <c r="E71" s="124"/>
      <c r="F71" s="124"/>
      <c r="G71" s="124"/>
      <c r="H71" s="124"/>
      <c r="I71" s="124"/>
      <c r="J71" s="124"/>
      <c r="K71" s="124"/>
      <c r="L71" s="124"/>
      <c r="M71" s="124"/>
      <c r="N71" s="124"/>
      <c r="O71" s="124"/>
      <c r="P71" s="124"/>
      <c r="Q71" s="124"/>
      <c r="R71" s="124"/>
      <c r="S71" s="124"/>
      <c r="T71" s="124"/>
      <c r="U71" s="124"/>
    </row>
    <row r="72" spans="1:21" ht="14.25">
      <c r="A72" s="71" t="s">
        <v>47</v>
      </c>
      <c r="B72" s="121" t="s">
        <v>93</v>
      </c>
      <c r="C72" s="122"/>
      <c r="D72" s="122"/>
      <c r="E72" s="122"/>
      <c r="F72" s="122"/>
      <c r="G72" s="122"/>
      <c r="H72" s="122"/>
      <c r="I72" s="122"/>
      <c r="J72" s="122"/>
      <c r="K72" s="122"/>
      <c r="L72" s="122"/>
      <c r="M72" s="122"/>
      <c r="N72" s="122"/>
      <c r="O72" s="122"/>
      <c r="P72" s="122"/>
      <c r="Q72" s="122"/>
      <c r="R72" s="122"/>
      <c r="S72" s="122"/>
      <c r="T72" s="122"/>
      <c r="U72" s="123"/>
    </row>
    <row r="73" spans="1:21" ht="12.75" customHeight="1">
      <c r="A73" s="109" t="s">
        <v>184</v>
      </c>
      <c r="B73" s="115" t="s">
        <v>173</v>
      </c>
      <c r="C73" s="115"/>
      <c r="D73" s="115"/>
      <c r="E73" s="115"/>
      <c r="F73" s="115"/>
      <c r="G73" s="115"/>
      <c r="H73" s="115"/>
      <c r="I73" s="115"/>
      <c r="J73" s="115" t="s">
        <v>174</v>
      </c>
      <c r="K73" s="115"/>
      <c r="L73" s="115"/>
      <c r="M73" s="115"/>
      <c r="N73" s="115"/>
      <c r="O73" s="115"/>
      <c r="P73" s="115"/>
      <c r="Q73" s="115"/>
      <c r="R73" s="115" t="s">
        <v>179</v>
      </c>
      <c r="S73" s="115"/>
      <c r="T73" s="115"/>
      <c r="U73" s="115"/>
    </row>
    <row r="74" spans="1:21" ht="24.75">
      <c r="A74" s="110"/>
      <c r="B74" s="8" t="s">
        <v>48</v>
      </c>
      <c r="C74" s="8" t="s">
        <v>170</v>
      </c>
      <c r="D74" s="8" t="s">
        <v>165</v>
      </c>
      <c r="E74" s="8" t="s">
        <v>166</v>
      </c>
      <c r="F74" s="8" t="s">
        <v>167</v>
      </c>
      <c r="G74" s="8" t="s">
        <v>171</v>
      </c>
      <c r="H74" s="8" t="s">
        <v>172</v>
      </c>
      <c r="I74" s="8" t="s">
        <v>168</v>
      </c>
      <c r="J74" s="8" t="s">
        <v>163</v>
      </c>
      <c r="K74" s="8" t="s">
        <v>169</v>
      </c>
      <c r="L74" s="8" t="s">
        <v>58</v>
      </c>
      <c r="M74" s="8" t="s">
        <v>175</v>
      </c>
      <c r="N74" s="8" t="s">
        <v>176</v>
      </c>
      <c r="O74" s="8" t="s">
        <v>177</v>
      </c>
      <c r="P74" s="8" t="s">
        <v>178</v>
      </c>
      <c r="Q74" s="8" t="s">
        <v>164</v>
      </c>
      <c r="R74" s="8" t="s">
        <v>180</v>
      </c>
      <c r="S74" s="8" t="s">
        <v>181</v>
      </c>
      <c r="T74" s="8" t="s">
        <v>182</v>
      </c>
      <c r="U74" s="8" t="s">
        <v>183</v>
      </c>
    </row>
    <row r="75" spans="1:21" ht="12.75">
      <c r="A75" s="111"/>
      <c r="B75" s="28"/>
      <c r="C75" s="28"/>
      <c r="D75" s="28"/>
      <c r="E75" s="28"/>
      <c r="F75" s="28"/>
      <c r="G75" s="28"/>
      <c r="H75" s="28"/>
      <c r="I75" s="28"/>
      <c r="J75" s="28"/>
      <c r="K75" s="28"/>
      <c r="L75" s="28"/>
      <c r="M75" s="28"/>
      <c r="N75" s="28"/>
      <c r="O75" s="28"/>
      <c r="P75" s="28"/>
      <c r="Q75" s="28"/>
      <c r="R75" s="28"/>
      <c r="S75" s="28"/>
      <c r="T75" s="28"/>
      <c r="U75" s="28"/>
    </row>
    <row r="76" spans="1:21" ht="9.75" customHeight="1">
      <c r="A76" s="120"/>
      <c r="B76" s="120"/>
      <c r="C76" s="120"/>
      <c r="D76" s="120"/>
      <c r="E76" s="120"/>
      <c r="F76" s="120"/>
      <c r="G76" s="120"/>
      <c r="H76" s="120"/>
      <c r="I76" s="120"/>
      <c r="J76" s="120"/>
      <c r="K76" s="120"/>
      <c r="L76" s="120"/>
      <c r="M76" s="120"/>
      <c r="N76" s="120"/>
      <c r="O76" s="120"/>
      <c r="P76" s="120"/>
      <c r="Q76" s="120"/>
      <c r="R76" s="120"/>
      <c r="S76" s="120"/>
      <c r="T76" s="120"/>
      <c r="U76" s="120"/>
    </row>
    <row r="77" spans="1:23" s="50" customFormat="1" ht="19.5" customHeight="1">
      <c r="A77" s="70">
        <v>8</v>
      </c>
      <c r="B77" s="113" t="s">
        <v>94</v>
      </c>
      <c r="C77" s="113"/>
      <c r="D77" s="113"/>
      <c r="E77" s="113"/>
      <c r="F77" s="113"/>
      <c r="G77" s="113"/>
      <c r="H77" s="113"/>
      <c r="I77" s="113"/>
      <c r="J77" s="113"/>
      <c r="K77" s="113"/>
      <c r="L77" s="113"/>
      <c r="M77" s="113"/>
      <c r="N77" s="113"/>
      <c r="O77" s="113"/>
      <c r="P77" s="113"/>
      <c r="Q77" s="113"/>
      <c r="R77" s="113"/>
      <c r="S77" s="113"/>
      <c r="T77" s="113"/>
      <c r="U77" s="113"/>
      <c r="V77" s="49"/>
      <c r="W77" s="49"/>
    </row>
    <row r="78" spans="1:21" ht="14.25">
      <c r="A78" s="71" t="s">
        <v>45</v>
      </c>
      <c r="B78" s="124" t="s">
        <v>95</v>
      </c>
      <c r="C78" s="124"/>
      <c r="D78" s="124"/>
      <c r="E78" s="124"/>
      <c r="F78" s="124"/>
      <c r="G78" s="124"/>
      <c r="H78" s="124"/>
      <c r="I78" s="124"/>
      <c r="J78" s="124"/>
      <c r="K78" s="124"/>
      <c r="L78" s="124"/>
      <c r="M78" s="124"/>
      <c r="N78" s="124"/>
      <c r="O78" s="124"/>
      <c r="P78" s="124"/>
      <c r="Q78" s="124"/>
      <c r="R78" s="124"/>
      <c r="S78" s="124"/>
      <c r="T78" s="124"/>
      <c r="U78" s="124"/>
    </row>
    <row r="79" spans="1:21" ht="14.25">
      <c r="A79" s="71" t="s">
        <v>46</v>
      </c>
      <c r="B79" s="124" t="s">
        <v>96</v>
      </c>
      <c r="C79" s="124"/>
      <c r="D79" s="124"/>
      <c r="E79" s="124"/>
      <c r="F79" s="124"/>
      <c r="G79" s="124"/>
      <c r="H79" s="124"/>
      <c r="I79" s="124"/>
      <c r="J79" s="124"/>
      <c r="K79" s="124"/>
      <c r="L79" s="124"/>
      <c r="M79" s="124"/>
      <c r="N79" s="124"/>
      <c r="O79" s="124"/>
      <c r="P79" s="124"/>
      <c r="Q79" s="124"/>
      <c r="R79" s="124"/>
      <c r="S79" s="124"/>
      <c r="T79" s="124"/>
      <c r="U79" s="124"/>
    </row>
    <row r="80" spans="1:21" ht="14.25">
      <c r="A80" s="71" t="s">
        <v>47</v>
      </c>
      <c r="B80" s="117" t="s">
        <v>97</v>
      </c>
      <c r="C80" s="122"/>
      <c r="D80" s="122"/>
      <c r="E80" s="122"/>
      <c r="F80" s="122"/>
      <c r="G80" s="122"/>
      <c r="H80" s="122"/>
      <c r="I80" s="122"/>
      <c r="J80" s="122"/>
      <c r="K80" s="122"/>
      <c r="L80" s="122"/>
      <c r="M80" s="122"/>
      <c r="N80" s="122"/>
      <c r="O80" s="122"/>
      <c r="P80" s="122"/>
      <c r="Q80" s="122"/>
      <c r="R80" s="122"/>
      <c r="S80" s="122"/>
      <c r="T80" s="122"/>
      <c r="U80" s="123"/>
    </row>
    <row r="81" spans="1:21" ht="12.75" customHeight="1">
      <c r="A81" s="109" t="s">
        <v>184</v>
      </c>
      <c r="B81" s="115" t="s">
        <v>173</v>
      </c>
      <c r="C81" s="115"/>
      <c r="D81" s="115"/>
      <c r="E81" s="115"/>
      <c r="F81" s="115"/>
      <c r="G81" s="115"/>
      <c r="H81" s="115"/>
      <c r="I81" s="115"/>
      <c r="J81" s="115" t="s">
        <v>174</v>
      </c>
      <c r="K81" s="115"/>
      <c r="L81" s="115"/>
      <c r="M81" s="115"/>
      <c r="N81" s="115"/>
      <c r="O81" s="115"/>
      <c r="P81" s="115"/>
      <c r="Q81" s="115"/>
      <c r="R81" s="115" t="s">
        <v>179</v>
      </c>
      <c r="S81" s="115"/>
      <c r="T81" s="115"/>
      <c r="U81" s="115"/>
    </row>
    <row r="82" spans="1:21" ht="24.75">
      <c r="A82" s="110"/>
      <c r="B82" s="8" t="s">
        <v>48</v>
      </c>
      <c r="C82" s="8" t="s">
        <v>170</v>
      </c>
      <c r="D82" s="8" t="s">
        <v>165</v>
      </c>
      <c r="E82" s="8" t="s">
        <v>166</v>
      </c>
      <c r="F82" s="8" t="s">
        <v>167</v>
      </c>
      <c r="G82" s="8" t="s">
        <v>171</v>
      </c>
      <c r="H82" s="8" t="s">
        <v>172</v>
      </c>
      <c r="I82" s="8" t="s">
        <v>168</v>
      </c>
      <c r="J82" s="8" t="s">
        <v>163</v>
      </c>
      <c r="K82" s="8" t="s">
        <v>169</v>
      </c>
      <c r="L82" s="8" t="s">
        <v>58</v>
      </c>
      <c r="M82" s="8" t="s">
        <v>175</v>
      </c>
      <c r="N82" s="8" t="s">
        <v>176</v>
      </c>
      <c r="O82" s="8" t="s">
        <v>177</v>
      </c>
      <c r="P82" s="8" t="s">
        <v>178</v>
      </c>
      <c r="Q82" s="8" t="s">
        <v>164</v>
      </c>
      <c r="R82" s="8" t="s">
        <v>180</v>
      </c>
      <c r="S82" s="8" t="s">
        <v>181</v>
      </c>
      <c r="T82" s="8" t="s">
        <v>182</v>
      </c>
      <c r="U82" s="8" t="s">
        <v>183</v>
      </c>
    </row>
    <row r="83" spans="1:21" ht="12.75">
      <c r="A83" s="111"/>
      <c r="B83" s="28"/>
      <c r="C83" s="28"/>
      <c r="D83" s="28"/>
      <c r="E83" s="28"/>
      <c r="F83" s="28"/>
      <c r="G83" s="28"/>
      <c r="H83" s="28"/>
      <c r="I83" s="28"/>
      <c r="J83" s="28"/>
      <c r="K83" s="28"/>
      <c r="L83" s="28"/>
      <c r="M83" s="28"/>
      <c r="N83" s="28"/>
      <c r="O83" s="28"/>
      <c r="P83" s="28"/>
      <c r="Q83" s="28"/>
      <c r="R83" s="28"/>
      <c r="S83" s="28"/>
      <c r="T83" s="28"/>
      <c r="U83" s="28"/>
    </row>
    <row r="84" spans="1:21" ht="9.75" customHeight="1">
      <c r="A84" s="120"/>
      <c r="B84" s="120"/>
      <c r="C84" s="120"/>
      <c r="D84" s="120"/>
      <c r="E84" s="120"/>
      <c r="F84" s="120"/>
      <c r="G84" s="120"/>
      <c r="H84" s="120"/>
      <c r="I84" s="120"/>
      <c r="J84" s="120"/>
      <c r="K84" s="120"/>
      <c r="L84" s="120"/>
      <c r="M84" s="120"/>
      <c r="N84" s="120"/>
      <c r="O84" s="120"/>
      <c r="P84" s="120"/>
      <c r="Q84" s="120"/>
      <c r="R84" s="120"/>
      <c r="S84" s="120"/>
      <c r="T84" s="120"/>
      <c r="U84" s="120"/>
    </row>
    <row r="85" spans="1:23" s="50" customFormat="1" ht="19.5" customHeight="1">
      <c r="A85" s="70">
        <v>9</v>
      </c>
      <c r="B85" s="113" t="s">
        <v>98</v>
      </c>
      <c r="C85" s="113"/>
      <c r="D85" s="113"/>
      <c r="E85" s="113"/>
      <c r="F85" s="113"/>
      <c r="G85" s="113"/>
      <c r="H85" s="113"/>
      <c r="I85" s="113"/>
      <c r="J85" s="113"/>
      <c r="K85" s="113"/>
      <c r="L85" s="113"/>
      <c r="M85" s="113"/>
      <c r="N85" s="113"/>
      <c r="O85" s="113"/>
      <c r="P85" s="113"/>
      <c r="Q85" s="113"/>
      <c r="R85" s="113"/>
      <c r="S85" s="113"/>
      <c r="T85" s="113"/>
      <c r="U85" s="113"/>
      <c r="V85" s="49"/>
      <c r="W85" s="49"/>
    </row>
    <row r="86" spans="1:21" ht="14.25">
      <c r="A86" s="71" t="s">
        <v>45</v>
      </c>
      <c r="B86" s="124" t="s">
        <v>99</v>
      </c>
      <c r="C86" s="124"/>
      <c r="D86" s="124"/>
      <c r="E86" s="124"/>
      <c r="F86" s="124"/>
      <c r="G86" s="124"/>
      <c r="H86" s="124"/>
      <c r="I86" s="124"/>
      <c r="J86" s="124"/>
      <c r="K86" s="124"/>
      <c r="L86" s="124"/>
      <c r="M86" s="124"/>
      <c r="N86" s="124"/>
      <c r="O86" s="124"/>
      <c r="P86" s="124"/>
      <c r="Q86" s="124"/>
      <c r="R86" s="124"/>
      <c r="S86" s="124"/>
      <c r="T86" s="124"/>
      <c r="U86" s="124"/>
    </row>
    <row r="87" spans="1:21" ht="14.25">
      <c r="A87" s="71" t="s">
        <v>46</v>
      </c>
      <c r="B87" s="124" t="s">
        <v>100</v>
      </c>
      <c r="C87" s="124"/>
      <c r="D87" s="124"/>
      <c r="E87" s="124"/>
      <c r="F87" s="124"/>
      <c r="G87" s="124"/>
      <c r="H87" s="124"/>
      <c r="I87" s="124"/>
      <c r="J87" s="124"/>
      <c r="K87" s="124"/>
      <c r="L87" s="124"/>
      <c r="M87" s="124"/>
      <c r="N87" s="124"/>
      <c r="O87" s="124"/>
      <c r="P87" s="124"/>
      <c r="Q87" s="124"/>
      <c r="R87" s="124"/>
      <c r="S87" s="124"/>
      <c r="T87" s="124"/>
      <c r="U87" s="124"/>
    </row>
    <row r="88" spans="1:21" ht="14.25">
      <c r="A88" s="71" t="s">
        <v>47</v>
      </c>
      <c r="B88" s="117" t="s">
        <v>101</v>
      </c>
      <c r="C88" s="122"/>
      <c r="D88" s="122"/>
      <c r="E88" s="122"/>
      <c r="F88" s="122"/>
      <c r="G88" s="122"/>
      <c r="H88" s="122"/>
      <c r="I88" s="122"/>
      <c r="J88" s="122"/>
      <c r="K88" s="122"/>
      <c r="L88" s="122"/>
      <c r="M88" s="122"/>
      <c r="N88" s="122"/>
      <c r="O88" s="122"/>
      <c r="P88" s="122"/>
      <c r="Q88" s="122"/>
      <c r="R88" s="122"/>
      <c r="S88" s="122"/>
      <c r="T88" s="122"/>
      <c r="U88" s="123"/>
    </row>
    <row r="89" spans="1:21" ht="12.75" customHeight="1">
      <c r="A89" s="109" t="s">
        <v>184</v>
      </c>
      <c r="B89" s="115" t="s">
        <v>173</v>
      </c>
      <c r="C89" s="115"/>
      <c r="D89" s="115"/>
      <c r="E89" s="115"/>
      <c r="F89" s="115"/>
      <c r="G89" s="115"/>
      <c r="H89" s="115"/>
      <c r="I89" s="115"/>
      <c r="J89" s="115" t="s">
        <v>174</v>
      </c>
      <c r="K89" s="115"/>
      <c r="L89" s="115"/>
      <c r="M89" s="115"/>
      <c r="N89" s="115"/>
      <c r="O89" s="115"/>
      <c r="P89" s="115"/>
      <c r="Q89" s="115"/>
      <c r="R89" s="115" t="s">
        <v>179</v>
      </c>
      <c r="S89" s="115"/>
      <c r="T89" s="115"/>
      <c r="U89" s="115"/>
    </row>
    <row r="90" spans="1:21" ht="24.75">
      <c r="A90" s="110"/>
      <c r="B90" s="8" t="s">
        <v>48</v>
      </c>
      <c r="C90" s="8" t="s">
        <v>170</v>
      </c>
      <c r="D90" s="8" t="s">
        <v>165</v>
      </c>
      <c r="E90" s="8" t="s">
        <v>166</v>
      </c>
      <c r="F90" s="8" t="s">
        <v>167</v>
      </c>
      <c r="G90" s="8" t="s">
        <v>171</v>
      </c>
      <c r="H90" s="8" t="s">
        <v>172</v>
      </c>
      <c r="I90" s="8" t="s">
        <v>168</v>
      </c>
      <c r="J90" s="8" t="s">
        <v>163</v>
      </c>
      <c r="K90" s="8" t="s">
        <v>169</v>
      </c>
      <c r="L90" s="8" t="s">
        <v>58</v>
      </c>
      <c r="M90" s="8" t="s">
        <v>175</v>
      </c>
      <c r="N90" s="8" t="s">
        <v>176</v>
      </c>
      <c r="O90" s="8" t="s">
        <v>177</v>
      </c>
      <c r="P90" s="8" t="s">
        <v>178</v>
      </c>
      <c r="Q90" s="8" t="s">
        <v>164</v>
      </c>
      <c r="R90" s="8" t="s">
        <v>180</v>
      </c>
      <c r="S90" s="8" t="s">
        <v>181</v>
      </c>
      <c r="T90" s="8" t="s">
        <v>182</v>
      </c>
      <c r="U90" s="8" t="s">
        <v>183</v>
      </c>
    </row>
    <row r="91" spans="1:21" ht="12.75">
      <c r="A91" s="111"/>
      <c r="B91" s="28"/>
      <c r="C91" s="28"/>
      <c r="D91" s="28"/>
      <c r="E91" s="28"/>
      <c r="F91" s="28"/>
      <c r="G91" s="28"/>
      <c r="H91" s="28"/>
      <c r="I91" s="28"/>
      <c r="J91" s="28"/>
      <c r="K91" s="28"/>
      <c r="L91" s="28"/>
      <c r="M91" s="28"/>
      <c r="N91" s="28"/>
      <c r="O91" s="28"/>
      <c r="P91" s="28"/>
      <c r="Q91" s="28"/>
      <c r="R91" s="28"/>
      <c r="S91" s="28"/>
      <c r="T91" s="28"/>
      <c r="U91" s="28"/>
    </row>
    <row r="92" spans="1:21" ht="9.75" customHeight="1">
      <c r="A92" s="120"/>
      <c r="B92" s="120"/>
      <c r="C92" s="120"/>
      <c r="D92" s="120"/>
      <c r="E92" s="120"/>
      <c r="F92" s="120"/>
      <c r="G92" s="120"/>
      <c r="H92" s="120"/>
      <c r="I92" s="120"/>
      <c r="J92" s="120"/>
      <c r="K92" s="120"/>
      <c r="L92" s="120"/>
      <c r="M92" s="120"/>
      <c r="N92" s="120"/>
      <c r="O92" s="120"/>
      <c r="P92" s="120"/>
      <c r="Q92" s="120"/>
      <c r="R92" s="120"/>
      <c r="S92" s="120"/>
      <c r="T92" s="120"/>
      <c r="U92" s="120"/>
    </row>
    <row r="93" spans="1:23" s="50" customFormat="1" ht="19.5" customHeight="1">
      <c r="A93" s="70">
        <v>10</v>
      </c>
      <c r="B93" s="113" t="s">
        <v>102</v>
      </c>
      <c r="C93" s="113"/>
      <c r="D93" s="113"/>
      <c r="E93" s="113"/>
      <c r="F93" s="113"/>
      <c r="G93" s="113"/>
      <c r="H93" s="113"/>
      <c r="I93" s="113"/>
      <c r="J93" s="113"/>
      <c r="K93" s="113"/>
      <c r="L93" s="113"/>
      <c r="M93" s="113"/>
      <c r="N93" s="113"/>
      <c r="O93" s="113"/>
      <c r="P93" s="113"/>
      <c r="Q93" s="113"/>
      <c r="R93" s="113"/>
      <c r="S93" s="113"/>
      <c r="T93" s="113"/>
      <c r="U93" s="113"/>
      <c r="V93" s="49"/>
      <c r="W93" s="49"/>
    </row>
    <row r="94" spans="1:21" ht="14.25">
      <c r="A94" s="71" t="s">
        <v>45</v>
      </c>
      <c r="B94" s="124" t="s">
        <v>103</v>
      </c>
      <c r="C94" s="124"/>
      <c r="D94" s="124"/>
      <c r="E94" s="124"/>
      <c r="F94" s="124"/>
      <c r="G94" s="124"/>
      <c r="H94" s="124"/>
      <c r="I94" s="124"/>
      <c r="J94" s="124"/>
      <c r="K94" s="124"/>
      <c r="L94" s="124"/>
      <c r="M94" s="124"/>
      <c r="N94" s="124"/>
      <c r="O94" s="124"/>
      <c r="P94" s="124"/>
      <c r="Q94" s="124"/>
      <c r="R94" s="124"/>
      <c r="S94" s="124"/>
      <c r="T94" s="124"/>
      <c r="U94" s="124"/>
    </row>
    <row r="95" spans="1:21" ht="14.25">
      <c r="A95" s="71" t="s">
        <v>46</v>
      </c>
      <c r="B95" s="124" t="s">
        <v>104</v>
      </c>
      <c r="C95" s="124"/>
      <c r="D95" s="124"/>
      <c r="E95" s="124"/>
      <c r="F95" s="124"/>
      <c r="G95" s="124"/>
      <c r="H95" s="124"/>
      <c r="I95" s="124"/>
      <c r="J95" s="124"/>
      <c r="K95" s="124"/>
      <c r="L95" s="124"/>
      <c r="M95" s="124"/>
      <c r="N95" s="124"/>
      <c r="O95" s="124"/>
      <c r="P95" s="124"/>
      <c r="Q95" s="124"/>
      <c r="R95" s="124"/>
      <c r="S95" s="124"/>
      <c r="T95" s="124"/>
      <c r="U95" s="124"/>
    </row>
    <row r="96" spans="1:21" ht="14.25">
      <c r="A96" s="71" t="s">
        <v>47</v>
      </c>
      <c r="B96" s="117" t="s">
        <v>105</v>
      </c>
      <c r="C96" s="122"/>
      <c r="D96" s="122"/>
      <c r="E96" s="122"/>
      <c r="F96" s="122"/>
      <c r="G96" s="122"/>
      <c r="H96" s="122"/>
      <c r="I96" s="122"/>
      <c r="J96" s="122"/>
      <c r="K96" s="122"/>
      <c r="L96" s="122"/>
      <c r="M96" s="122"/>
      <c r="N96" s="122"/>
      <c r="O96" s="122"/>
      <c r="P96" s="122"/>
      <c r="Q96" s="122"/>
      <c r="R96" s="122"/>
      <c r="S96" s="122"/>
      <c r="T96" s="122"/>
      <c r="U96" s="123"/>
    </row>
    <row r="97" spans="1:21" ht="12.75" customHeight="1">
      <c r="A97" s="109" t="s">
        <v>184</v>
      </c>
      <c r="B97" s="115" t="s">
        <v>173</v>
      </c>
      <c r="C97" s="115"/>
      <c r="D97" s="115"/>
      <c r="E97" s="115"/>
      <c r="F97" s="115"/>
      <c r="G97" s="115"/>
      <c r="H97" s="115"/>
      <c r="I97" s="115"/>
      <c r="J97" s="115" t="s">
        <v>174</v>
      </c>
      <c r="K97" s="115"/>
      <c r="L97" s="115"/>
      <c r="M97" s="115"/>
      <c r="N97" s="115"/>
      <c r="O97" s="115"/>
      <c r="P97" s="115"/>
      <c r="Q97" s="115"/>
      <c r="R97" s="115" t="s">
        <v>179</v>
      </c>
      <c r="S97" s="115"/>
      <c r="T97" s="115"/>
      <c r="U97" s="115"/>
    </row>
    <row r="98" spans="1:21" ht="24.75">
      <c r="A98" s="110"/>
      <c r="B98" s="8" t="s">
        <v>48</v>
      </c>
      <c r="C98" s="8" t="s">
        <v>170</v>
      </c>
      <c r="D98" s="8" t="s">
        <v>165</v>
      </c>
      <c r="E98" s="8" t="s">
        <v>166</v>
      </c>
      <c r="F98" s="8" t="s">
        <v>167</v>
      </c>
      <c r="G98" s="8" t="s">
        <v>171</v>
      </c>
      <c r="H98" s="8" t="s">
        <v>172</v>
      </c>
      <c r="I98" s="8" t="s">
        <v>168</v>
      </c>
      <c r="J98" s="8" t="s">
        <v>163</v>
      </c>
      <c r="K98" s="8" t="s">
        <v>169</v>
      </c>
      <c r="L98" s="8" t="s">
        <v>58</v>
      </c>
      <c r="M98" s="8" t="s">
        <v>175</v>
      </c>
      <c r="N98" s="8" t="s">
        <v>176</v>
      </c>
      <c r="O98" s="8" t="s">
        <v>177</v>
      </c>
      <c r="P98" s="8" t="s">
        <v>178</v>
      </c>
      <c r="Q98" s="8" t="s">
        <v>164</v>
      </c>
      <c r="R98" s="8" t="s">
        <v>180</v>
      </c>
      <c r="S98" s="8" t="s">
        <v>181</v>
      </c>
      <c r="T98" s="8" t="s">
        <v>182</v>
      </c>
      <c r="U98" s="8" t="s">
        <v>183</v>
      </c>
    </row>
    <row r="99" spans="1:21" ht="12.75">
      <c r="A99" s="111"/>
      <c r="B99" s="28"/>
      <c r="C99" s="28"/>
      <c r="D99" s="28"/>
      <c r="E99" s="28"/>
      <c r="F99" s="28"/>
      <c r="G99" s="28"/>
      <c r="H99" s="28"/>
      <c r="I99" s="28"/>
      <c r="J99" s="28"/>
      <c r="K99" s="28"/>
      <c r="L99" s="28"/>
      <c r="M99" s="28"/>
      <c r="N99" s="28"/>
      <c r="O99" s="28"/>
      <c r="P99" s="28"/>
      <c r="Q99" s="28"/>
      <c r="R99" s="28"/>
      <c r="S99" s="28"/>
      <c r="T99" s="28"/>
      <c r="U99" s="28"/>
    </row>
    <row r="100" spans="1:21" ht="9.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row>
    <row r="101" spans="1:23" s="50" customFormat="1" ht="19.5" customHeight="1">
      <c r="A101" s="70">
        <v>11</v>
      </c>
      <c r="B101" s="113" t="s">
        <v>106</v>
      </c>
      <c r="C101" s="113"/>
      <c r="D101" s="113"/>
      <c r="E101" s="113"/>
      <c r="F101" s="113"/>
      <c r="G101" s="113"/>
      <c r="H101" s="113"/>
      <c r="I101" s="113"/>
      <c r="J101" s="113"/>
      <c r="K101" s="113"/>
      <c r="L101" s="113"/>
      <c r="M101" s="113"/>
      <c r="N101" s="113"/>
      <c r="O101" s="113"/>
      <c r="P101" s="113"/>
      <c r="Q101" s="113"/>
      <c r="R101" s="113"/>
      <c r="S101" s="113"/>
      <c r="T101" s="113"/>
      <c r="U101" s="113"/>
      <c r="V101" s="49"/>
      <c r="W101" s="49"/>
    </row>
    <row r="102" spans="1:21" ht="14.25">
      <c r="A102" s="71" t="s">
        <v>45</v>
      </c>
      <c r="B102" s="124" t="s">
        <v>107</v>
      </c>
      <c r="C102" s="124"/>
      <c r="D102" s="124"/>
      <c r="E102" s="124"/>
      <c r="F102" s="124"/>
      <c r="G102" s="124"/>
      <c r="H102" s="124"/>
      <c r="I102" s="124"/>
      <c r="J102" s="124"/>
      <c r="K102" s="124"/>
      <c r="L102" s="124"/>
      <c r="M102" s="124"/>
      <c r="N102" s="124"/>
      <c r="O102" s="124"/>
      <c r="P102" s="124"/>
      <c r="Q102" s="124"/>
      <c r="R102" s="124"/>
      <c r="S102" s="124"/>
      <c r="T102" s="124"/>
      <c r="U102" s="124"/>
    </row>
    <row r="103" spans="1:21" ht="14.25">
      <c r="A103" s="71" t="s">
        <v>46</v>
      </c>
      <c r="B103" s="124" t="s">
        <v>108</v>
      </c>
      <c r="C103" s="124"/>
      <c r="D103" s="124"/>
      <c r="E103" s="124"/>
      <c r="F103" s="124"/>
      <c r="G103" s="124"/>
      <c r="H103" s="124"/>
      <c r="I103" s="124"/>
      <c r="J103" s="124"/>
      <c r="K103" s="124"/>
      <c r="L103" s="124"/>
      <c r="M103" s="124"/>
      <c r="N103" s="124"/>
      <c r="O103" s="124"/>
      <c r="P103" s="124"/>
      <c r="Q103" s="124"/>
      <c r="R103" s="124"/>
      <c r="S103" s="124"/>
      <c r="T103" s="124"/>
      <c r="U103" s="124"/>
    </row>
    <row r="104" spans="1:21" ht="14.25">
      <c r="A104" s="71" t="s">
        <v>47</v>
      </c>
      <c r="B104" s="117" t="s">
        <v>109</v>
      </c>
      <c r="C104" s="122"/>
      <c r="D104" s="122"/>
      <c r="E104" s="122"/>
      <c r="F104" s="122"/>
      <c r="G104" s="122"/>
      <c r="H104" s="122"/>
      <c r="I104" s="122"/>
      <c r="J104" s="122"/>
      <c r="K104" s="122"/>
      <c r="L104" s="122"/>
      <c r="M104" s="122"/>
      <c r="N104" s="122"/>
      <c r="O104" s="122"/>
      <c r="P104" s="122"/>
      <c r="Q104" s="122"/>
      <c r="R104" s="122"/>
      <c r="S104" s="122"/>
      <c r="T104" s="122"/>
      <c r="U104" s="123"/>
    </row>
    <row r="105" spans="1:21" ht="12.75" customHeight="1">
      <c r="A105" s="109" t="s">
        <v>184</v>
      </c>
      <c r="B105" s="115" t="s">
        <v>173</v>
      </c>
      <c r="C105" s="115"/>
      <c r="D105" s="115"/>
      <c r="E105" s="115"/>
      <c r="F105" s="115"/>
      <c r="G105" s="115"/>
      <c r="H105" s="115"/>
      <c r="I105" s="115"/>
      <c r="J105" s="115" t="s">
        <v>174</v>
      </c>
      <c r="K105" s="115"/>
      <c r="L105" s="115"/>
      <c r="M105" s="115"/>
      <c r="N105" s="115"/>
      <c r="O105" s="115"/>
      <c r="P105" s="115"/>
      <c r="Q105" s="115"/>
      <c r="R105" s="115" t="s">
        <v>179</v>
      </c>
      <c r="S105" s="115"/>
      <c r="T105" s="115"/>
      <c r="U105" s="115"/>
    </row>
    <row r="106" spans="1:21" ht="24.75">
      <c r="A106" s="110"/>
      <c r="B106" s="8" t="s">
        <v>48</v>
      </c>
      <c r="C106" s="8" t="s">
        <v>170</v>
      </c>
      <c r="D106" s="8" t="s">
        <v>165</v>
      </c>
      <c r="E106" s="8" t="s">
        <v>166</v>
      </c>
      <c r="F106" s="8" t="s">
        <v>167</v>
      </c>
      <c r="G106" s="8" t="s">
        <v>171</v>
      </c>
      <c r="H106" s="8" t="s">
        <v>172</v>
      </c>
      <c r="I106" s="8" t="s">
        <v>168</v>
      </c>
      <c r="J106" s="8" t="s">
        <v>163</v>
      </c>
      <c r="K106" s="8" t="s">
        <v>169</v>
      </c>
      <c r="L106" s="8" t="s">
        <v>58</v>
      </c>
      <c r="M106" s="8" t="s">
        <v>175</v>
      </c>
      <c r="N106" s="8" t="s">
        <v>176</v>
      </c>
      <c r="O106" s="8" t="s">
        <v>177</v>
      </c>
      <c r="P106" s="8" t="s">
        <v>178</v>
      </c>
      <c r="Q106" s="8" t="s">
        <v>164</v>
      </c>
      <c r="R106" s="8" t="s">
        <v>180</v>
      </c>
      <c r="S106" s="8" t="s">
        <v>181</v>
      </c>
      <c r="T106" s="8" t="s">
        <v>182</v>
      </c>
      <c r="U106" s="8" t="s">
        <v>183</v>
      </c>
    </row>
    <row r="107" spans="1:21" ht="12.75">
      <c r="A107" s="111"/>
      <c r="B107" s="28"/>
      <c r="C107" s="28"/>
      <c r="D107" s="28"/>
      <c r="E107" s="28"/>
      <c r="F107" s="28"/>
      <c r="G107" s="28"/>
      <c r="H107" s="28"/>
      <c r="I107" s="28"/>
      <c r="J107" s="28"/>
      <c r="K107" s="28"/>
      <c r="L107" s="28"/>
      <c r="M107" s="28"/>
      <c r="N107" s="28"/>
      <c r="O107" s="28"/>
      <c r="P107" s="28"/>
      <c r="Q107" s="28"/>
      <c r="R107" s="28"/>
      <c r="S107" s="28"/>
      <c r="T107" s="28"/>
      <c r="U107" s="28"/>
    </row>
    <row r="108" spans="1:21" ht="9.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row>
    <row r="109" spans="1:23" s="50" customFormat="1" ht="19.5" customHeight="1">
      <c r="A109" s="70">
        <v>12</v>
      </c>
      <c r="B109" s="113" t="s">
        <v>110</v>
      </c>
      <c r="C109" s="113"/>
      <c r="D109" s="113"/>
      <c r="E109" s="113"/>
      <c r="F109" s="113"/>
      <c r="G109" s="113"/>
      <c r="H109" s="113"/>
      <c r="I109" s="113"/>
      <c r="J109" s="113"/>
      <c r="K109" s="113"/>
      <c r="L109" s="113"/>
      <c r="M109" s="113"/>
      <c r="N109" s="113"/>
      <c r="O109" s="113"/>
      <c r="P109" s="113"/>
      <c r="Q109" s="113"/>
      <c r="R109" s="113"/>
      <c r="S109" s="113"/>
      <c r="T109" s="113"/>
      <c r="U109" s="113"/>
      <c r="V109" s="49"/>
      <c r="W109" s="49"/>
    </row>
    <row r="110" spans="1:21" ht="14.25">
      <c r="A110" s="71" t="s">
        <v>45</v>
      </c>
      <c r="B110" s="124" t="s">
        <v>111</v>
      </c>
      <c r="C110" s="124"/>
      <c r="D110" s="124"/>
      <c r="E110" s="124"/>
      <c r="F110" s="124"/>
      <c r="G110" s="124"/>
      <c r="H110" s="124"/>
      <c r="I110" s="124"/>
      <c r="J110" s="124"/>
      <c r="K110" s="124"/>
      <c r="L110" s="124"/>
      <c r="M110" s="124"/>
      <c r="N110" s="124"/>
      <c r="O110" s="124"/>
      <c r="P110" s="124"/>
      <c r="Q110" s="124"/>
      <c r="R110" s="124"/>
      <c r="S110" s="124"/>
      <c r="T110" s="124"/>
      <c r="U110" s="124"/>
    </row>
    <row r="111" spans="1:21" ht="14.25">
      <c r="A111" s="71" t="s">
        <v>46</v>
      </c>
      <c r="B111" s="124" t="s">
        <v>112</v>
      </c>
      <c r="C111" s="124"/>
      <c r="D111" s="124"/>
      <c r="E111" s="124"/>
      <c r="F111" s="124"/>
      <c r="G111" s="124"/>
      <c r="H111" s="124"/>
      <c r="I111" s="124"/>
      <c r="J111" s="124"/>
      <c r="K111" s="124"/>
      <c r="L111" s="124"/>
      <c r="M111" s="124"/>
      <c r="N111" s="124"/>
      <c r="O111" s="124"/>
      <c r="P111" s="124"/>
      <c r="Q111" s="124"/>
      <c r="R111" s="124"/>
      <c r="S111" s="124"/>
      <c r="T111" s="124"/>
      <c r="U111" s="124"/>
    </row>
    <row r="112" spans="1:21" ht="14.25">
      <c r="A112" s="71" t="s">
        <v>47</v>
      </c>
      <c r="B112" s="117" t="s">
        <v>113</v>
      </c>
      <c r="C112" s="122"/>
      <c r="D112" s="122"/>
      <c r="E112" s="122"/>
      <c r="F112" s="122"/>
      <c r="G112" s="122"/>
      <c r="H112" s="122"/>
      <c r="I112" s="122"/>
      <c r="J112" s="122"/>
      <c r="K112" s="122"/>
      <c r="L112" s="122"/>
      <c r="M112" s="122"/>
      <c r="N112" s="122"/>
      <c r="O112" s="122"/>
      <c r="P112" s="122"/>
      <c r="Q112" s="122"/>
      <c r="R112" s="122"/>
      <c r="S112" s="122"/>
      <c r="T112" s="122"/>
      <c r="U112" s="123"/>
    </row>
    <row r="113" spans="1:21" ht="12.75" customHeight="1">
      <c r="A113" s="109" t="s">
        <v>184</v>
      </c>
      <c r="B113" s="115" t="s">
        <v>173</v>
      </c>
      <c r="C113" s="115"/>
      <c r="D113" s="115"/>
      <c r="E113" s="115"/>
      <c r="F113" s="115"/>
      <c r="G113" s="115"/>
      <c r="H113" s="115"/>
      <c r="I113" s="115"/>
      <c r="J113" s="115" t="s">
        <v>174</v>
      </c>
      <c r="K113" s="115"/>
      <c r="L113" s="115"/>
      <c r="M113" s="115"/>
      <c r="N113" s="115"/>
      <c r="O113" s="115"/>
      <c r="P113" s="115"/>
      <c r="Q113" s="115"/>
      <c r="R113" s="115" t="s">
        <v>179</v>
      </c>
      <c r="S113" s="115"/>
      <c r="T113" s="115"/>
      <c r="U113" s="115"/>
    </row>
    <row r="114" spans="1:21" ht="24.75">
      <c r="A114" s="110"/>
      <c r="B114" s="8" t="s">
        <v>48</v>
      </c>
      <c r="C114" s="8" t="s">
        <v>170</v>
      </c>
      <c r="D114" s="8" t="s">
        <v>165</v>
      </c>
      <c r="E114" s="8" t="s">
        <v>166</v>
      </c>
      <c r="F114" s="8" t="s">
        <v>167</v>
      </c>
      <c r="G114" s="8" t="s">
        <v>171</v>
      </c>
      <c r="H114" s="8" t="s">
        <v>172</v>
      </c>
      <c r="I114" s="8" t="s">
        <v>168</v>
      </c>
      <c r="J114" s="8" t="s">
        <v>163</v>
      </c>
      <c r="K114" s="8" t="s">
        <v>169</v>
      </c>
      <c r="L114" s="8" t="s">
        <v>58</v>
      </c>
      <c r="M114" s="8" t="s">
        <v>175</v>
      </c>
      <c r="N114" s="8" t="s">
        <v>176</v>
      </c>
      <c r="O114" s="8" t="s">
        <v>177</v>
      </c>
      <c r="P114" s="8" t="s">
        <v>178</v>
      </c>
      <c r="Q114" s="8" t="s">
        <v>164</v>
      </c>
      <c r="R114" s="8" t="s">
        <v>180</v>
      </c>
      <c r="S114" s="8" t="s">
        <v>181</v>
      </c>
      <c r="T114" s="8" t="s">
        <v>182</v>
      </c>
      <c r="U114" s="8" t="s">
        <v>183</v>
      </c>
    </row>
    <row r="115" spans="1:21" ht="12.75">
      <c r="A115" s="111"/>
      <c r="B115" s="28"/>
      <c r="C115" s="28"/>
      <c r="D115" s="28"/>
      <c r="E115" s="28"/>
      <c r="F115" s="28"/>
      <c r="G115" s="28"/>
      <c r="H115" s="28"/>
      <c r="I115" s="28"/>
      <c r="J115" s="28"/>
      <c r="K115" s="28"/>
      <c r="L115" s="28"/>
      <c r="M115" s="28"/>
      <c r="N115" s="28"/>
      <c r="O115" s="28"/>
      <c r="P115" s="28"/>
      <c r="Q115" s="28"/>
      <c r="R115" s="28"/>
      <c r="S115" s="28"/>
      <c r="T115" s="28"/>
      <c r="U115" s="28"/>
    </row>
    <row r="116" spans="1:21" ht="9.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row>
    <row r="117" spans="1:23" s="50" customFormat="1" ht="19.5" customHeight="1">
      <c r="A117" s="70">
        <v>13</v>
      </c>
      <c r="B117" s="113" t="s">
        <v>110</v>
      </c>
      <c r="C117" s="113"/>
      <c r="D117" s="113"/>
      <c r="E117" s="113"/>
      <c r="F117" s="113"/>
      <c r="G117" s="113"/>
      <c r="H117" s="113"/>
      <c r="I117" s="113"/>
      <c r="J117" s="113"/>
      <c r="K117" s="113"/>
      <c r="L117" s="113"/>
      <c r="M117" s="113"/>
      <c r="N117" s="113"/>
      <c r="O117" s="113"/>
      <c r="P117" s="113"/>
      <c r="Q117" s="113"/>
      <c r="R117" s="113"/>
      <c r="S117" s="113"/>
      <c r="T117" s="113"/>
      <c r="U117" s="113"/>
      <c r="V117" s="49"/>
      <c r="W117" s="49"/>
    </row>
    <row r="118" spans="1:21" ht="14.25">
      <c r="A118" s="71" t="s">
        <v>45</v>
      </c>
      <c r="B118" s="124" t="s">
        <v>114</v>
      </c>
      <c r="C118" s="124"/>
      <c r="D118" s="124"/>
      <c r="E118" s="124"/>
      <c r="F118" s="124"/>
      <c r="G118" s="124"/>
      <c r="H118" s="124"/>
      <c r="I118" s="124"/>
      <c r="J118" s="124"/>
      <c r="K118" s="124"/>
      <c r="L118" s="124"/>
      <c r="M118" s="124"/>
      <c r="N118" s="124"/>
      <c r="O118" s="124"/>
      <c r="P118" s="124"/>
      <c r="Q118" s="124"/>
      <c r="R118" s="124"/>
      <c r="S118" s="124"/>
      <c r="T118" s="124"/>
      <c r="U118" s="124"/>
    </row>
    <row r="119" spans="1:21" ht="14.25">
      <c r="A119" s="71" t="s">
        <v>46</v>
      </c>
      <c r="B119" s="124" t="s">
        <v>115</v>
      </c>
      <c r="C119" s="124"/>
      <c r="D119" s="124"/>
      <c r="E119" s="124"/>
      <c r="F119" s="124"/>
      <c r="G119" s="124"/>
      <c r="H119" s="124"/>
      <c r="I119" s="124"/>
      <c r="J119" s="124"/>
      <c r="K119" s="124"/>
      <c r="L119" s="124"/>
      <c r="M119" s="124"/>
      <c r="N119" s="124"/>
      <c r="O119" s="124"/>
      <c r="P119" s="124"/>
      <c r="Q119" s="124"/>
      <c r="R119" s="124"/>
      <c r="S119" s="124"/>
      <c r="T119" s="124"/>
      <c r="U119" s="124"/>
    </row>
    <row r="120" spans="1:21" ht="14.25">
      <c r="A120" s="71" t="s">
        <v>47</v>
      </c>
      <c r="B120" s="117" t="s">
        <v>116</v>
      </c>
      <c r="C120" s="122"/>
      <c r="D120" s="122"/>
      <c r="E120" s="122"/>
      <c r="F120" s="122"/>
      <c r="G120" s="122"/>
      <c r="H120" s="122"/>
      <c r="I120" s="122"/>
      <c r="J120" s="122"/>
      <c r="K120" s="122"/>
      <c r="L120" s="122"/>
      <c r="M120" s="122"/>
      <c r="N120" s="122"/>
      <c r="O120" s="122"/>
      <c r="P120" s="122"/>
      <c r="Q120" s="122"/>
      <c r="R120" s="122"/>
      <c r="S120" s="122"/>
      <c r="T120" s="122"/>
      <c r="U120" s="123"/>
    </row>
    <row r="121" spans="1:21" ht="12.75" customHeight="1">
      <c r="A121" s="109" t="s">
        <v>184</v>
      </c>
      <c r="B121" s="115" t="s">
        <v>173</v>
      </c>
      <c r="C121" s="115"/>
      <c r="D121" s="115"/>
      <c r="E121" s="115"/>
      <c r="F121" s="115"/>
      <c r="G121" s="115"/>
      <c r="H121" s="115"/>
      <c r="I121" s="115"/>
      <c r="J121" s="115" t="s">
        <v>174</v>
      </c>
      <c r="K121" s="115"/>
      <c r="L121" s="115"/>
      <c r="M121" s="115"/>
      <c r="N121" s="115"/>
      <c r="O121" s="115"/>
      <c r="P121" s="115"/>
      <c r="Q121" s="115"/>
      <c r="R121" s="115" t="s">
        <v>179</v>
      </c>
      <c r="S121" s="115"/>
      <c r="T121" s="115"/>
      <c r="U121" s="115"/>
    </row>
    <row r="122" spans="1:21" ht="24.75">
      <c r="A122" s="110"/>
      <c r="B122" s="8" t="s">
        <v>48</v>
      </c>
      <c r="C122" s="8" t="s">
        <v>170</v>
      </c>
      <c r="D122" s="8" t="s">
        <v>165</v>
      </c>
      <c r="E122" s="8" t="s">
        <v>166</v>
      </c>
      <c r="F122" s="8" t="s">
        <v>167</v>
      </c>
      <c r="G122" s="8" t="s">
        <v>171</v>
      </c>
      <c r="H122" s="8" t="s">
        <v>172</v>
      </c>
      <c r="I122" s="8" t="s">
        <v>168</v>
      </c>
      <c r="J122" s="8" t="s">
        <v>163</v>
      </c>
      <c r="K122" s="8" t="s">
        <v>169</v>
      </c>
      <c r="L122" s="8" t="s">
        <v>58</v>
      </c>
      <c r="M122" s="8" t="s">
        <v>175</v>
      </c>
      <c r="N122" s="8" t="s">
        <v>176</v>
      </c>
      <c r="O122" s="8" t="s">
        <v>177</v>
      </c>
      <c r="P122" s="8" t="s">
        <v>178</v>
      </c>
      <c r="Q122" s="8" t="s">
        <v>164</v>
      </c>
      <c r="R122" s="8" t="s">
        <v>180</v>
      </c>
      <c r="S122" s="8" t="s">
        <v>181</v>
      </c>
      <c r="T122" s="8" t="s">
        <v>182</v>
      </c>
      <c r="U122" s="8" t="s">
        <v>183</v>
      </c>
    </row>
    <row r="123" spans="1:21" ht="12.75">
      <c r="A123" s="111"/>
      <c r="B123" s="28"/>
      <c r="C123" s="28"/>
      <c r="D123" s="28"/>
      <c r="E123" s="28"/>
      <c r="F123" s="28"/>
      <c r="G123" s="28"/>
      <c r="H123" s="28"/>
      <c r="I123" s="28"/>
      <c r="J123" s="28"/>
      <c r="K123" s="28"/>
      <c r="L123" s="28"/>
      <c r="M123" s="28"/>
      <c r="N123" s="28"/>
      <c r="O123" s="28"/>
      <c r="P123" s="28"/>
      <c r="Q123" s="28"/>
      <c r="R123" s="28"/>
      <c r="S123" s="28"/>
      <c r="T123" s="28"/>
      <c r="U123" s="28"/>
    </row>
    <row r="124" spans="1:21" ht="9.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row>
    <row r="125" spans="1:23" s="50" customFormat="1" ht="19.5" customHeight="1">
      <c r="A125" s="70">
        <v>14</v>
      </c>
      <c r="B125" s="113" t="s">
        <v>117</v>
      </c>
      <c r="C125" s="113"/>
      <c r="D125" s="113"/>
      <c r="E125" s="113"/>
      <c r="F125" s="113"/>
      <c r="G125" s="113"/>
      <c r="H125" s="113"/>
      <c r="I125" s="113"/>
      <c r="J125" s="113"/>
      <c r="K125" s="113"/>
      <c r="L125" s="113"/>
      <c r="M125" s="113"/>
      <c r="N125" s="113"/>
      <c r="O125" s="113"/>
      <c r="P125" s="113"/>
      <c r="Q125" s="113"/>
      <c r="R125" s="113"/>
      <c r="S125" s="113"/>
      <c r="T125" s="113"/>
      <c r="U125" s="113"/>
      <c r="V125" s="49"/>
      <c r="W125" s="49"/>
    </row>
    <row r="126" spans="1:21" ht="14.25">
      <c r="A126" s="71" t="s">
        <v>45</v>
      </c>
      <c r="B126" s="124" t="s">
        <v>118</v>
      </c>
      <c r="C126" s="124"/>
      <c r="D126" s="124"/>
      <c r="E126" s="124"/>
      <c r="F126" s="124"/>
      <c r="G126" s="124"/>
      <c r="H126" s="124"/>
      <c r="I126" s="124"/>
      <c r="J126" s="124"/>
      <c r="K126" s="124"/>
      <c r="L126" s="124"/>
      <c r="M126" s="124"/>
      <c r="N126" s="124"/>
      <c r="O126" s="124"/>
      <c r="P126" s="124"/>
      <c r="Q126" s="124"/>
      <c r="R126" s="124"/>
      <c r="S126" s="124"/>
      <c r="T126" s="124"/>
      <c r="U126" s="124"/>
    </row>
    <row r="127" spans="1:21" ht="14.25">
      <c r="A127" s="71" t="s">
        <v>46</v>
      </c>
      <c r="B127" s="124" t="s">
        <v>119</v>
      </c>
      <c r="C127" s="124"/>
      <c r="D127" s="124"/>
      <c r="E127" s="124"/>
      <c r="F127" s="124"/>
      <c r="G127" s="124"/>
      <c r="H127" s="124"/>
      <c r="I127" s="124"/>
      <c r="J127" s="124"/>
      <c r="K127" s="124"/>
      <c r="L127" s="124"/>
      <c r="M127" s="124"/>
      <c r="N127" s="124"/>
      <c r="O127" s="124"/>
      <c r="P127" s="124"/>
      <c r="Q127" s="124"/>
      <c r="R127" s="124"/>
      <c r="S127" s="124"/>
      <c r="T127" s="124"/>
      <c r="U127" s="124"/>
    </row>
    <row r="128" spans="1:21" ht="14.25">
      <c r="A128" s="71" t="s">
        <v>47</v>
      </c>
      <c r="B128" s="117" t="s">
        <v>120</v>
      </c>
      <c r="C128" s="122"/>
      <c r="D128" s="122"/>
      <c r="E128" s="122"/>
      <c r="F128" s="122"/>
      <c r="G128" s="122"/>
      <c r="H128" s="122"/>
      <c r="I128" s="122"/>
      <c r="J128" s="122"/>
      <c r="K128" s="122"/>
      <c r="L128" s="122"/>
      <c r="M128" s="122"/>
      <c r="N128" s="122"/>
      <c r="O128" s="122"/>
      <c r="P128" s="122"/>
      <c r="Q128" s="122"/>
      <c r="R128" s="122"/>
      <c r="S128" s="122"/>
      <c r="T128" s="122"/>
      <c r="U128" s="123"/>
    </row>
    <row r="129" spans="1:21" ht="12.75" customHeight="1">
      <c r="A129" s="109" t="s">
        <v>184</v>
      </c>
      <c r="B129" s="115" t="s">
        <v>173</v>
      </c>
      <c r="C129" s="115"/>
      <c r="D129" s="115"/>
      <c r="E129" s="115"/>
      <c r="F129" s="115"/>
      <c r="G129" s="115"/>
      <c r="H129" s="115"/>
      <c r="I129" s="115"/>
      <c r="J129" s="115" t="s">
        <v>174</v>
      </c>
      <c r="K129" s="115"/>
      <c r="L129" s="115"/>
      <c r="M129" s="115"/>
      <c r="N129" s="115"/>
      <c r="O129" s="115"/>
      <c r="P129" s="115"/>
      <c r="Q129" s="115"/>
      <c r="R129" s="115" t="s">
        <v>179</v>
      </c>
      <c r="S129" s="115"/>
      <c r="T129" s="115"/>
      <c r="U129" s="115"/>
    </row>
    <row r="130" spans="1:21" ht="24.75">
      <c r="A130" s="110"/>
      <c r="B130" s="8" t="s">
        <v>48</v>
      </c>
      <c r="C130" s="8" t="s">
        <v>170</v>
      </c>
      <c r="D130" s="8" t="s">
        <v>165</v>
      </c>
      <c r="E130" s="8" t="s">
        <v>166</v>
      </c>
      <c r="F130" s="8" t="s">
        <v>167</v>
      </c>
      <c r="G130" s="8" t="s">
        <v>171</v>
      </c>
      <c r="H130" s="8" t="s">
        <v>172</v>
      </c>
      <c r="I130" s="8" t="s">
        <v>168</v>
      </c>
      <c r="J130" s="8" t="s">
        <v>163</v>
      </c>
      <c r="K130" s="8" t="s">
        <v>169</v>
      </c>
      <c r="L130" s="8" t="s">
        <v>58</v>
      </c>
      <c r="M130" s="8" t="s">
        <v>175</v>
      </c>
      <c r="N130" s="8" t="s">
        <v>176</v>
      </c>
      <c r="O130" s="8" t="s">
        <v>177</v>
      </c>
      <c r="P130" s="8" t="s">
        <v>178</v>
      </c>
      <c r="Q130" s="8" t="s">
        <v>164</v>
      </c>
      <c r="R130" s="8" t="s">
        <v>180</v>
      </c>
      <c r="S130" s="8" t="s">
        <v>181</v>
      </c>
      <c r="T130" s="8" t="s">
        <v>182</v>
      </c>
      <c r="U130" s="8" t="s">
        <v>183</v>
      </c>
    </row>
    <row r="131" spans="1:21" ht="12.75">
      <c r="A131" s="111"/>
      <c r="B131" s="28"/>
      <c r="C131" s="28"/>
      <c r="D131" s="28"/>
      <c r="E131" s="28"/>
      <c r="F131" s="28"/>
      <c r="G131" s="28"/>
      <c r="H131" s="28"/>
      <c r="I131" s="28"/>
      <c r="J131" s="28"/>
      <c r="K131" s="28"/>
      <c r="L131" s="28"/>
      <c r="M131" s="28"/>
      <c r="N131" s="28"/>
      <c r="O131" s="28"/>
      <c r="P131" s="28"/>
      <c r="Q131" s="28"/>
      <c r="R131" s="28"/>
      <c r="S131" s="28"/>
      <c r="T131" s="28"/>
      <c r="U131" s="28"/>
    </row>
    <row r="132" spans="1:21" ht="9.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row>
    <row r="133" spans="1:23" s="50" customFormat="1" ht="19.5" customHeight="1">
      <c r="A133" s="70">
        <v>15</v>
      </c>
      <c r="B133" s="113" t="s">
        <v>121</v>
      </c>
      <c r="C133" s="113"/>
      <c r="D133" s="113"/>
      <c r="E133" s="113"/>
      <c r="F133" s="113"/>
      <c r="G133" s="113"/>
      <c r="H133" s="113"/>
      <c r="I133" s="113"/>
      <c r="J133" s="113"/>
      <c r="K133" s="113"/>
      <c r="L133" s="113"/>
      <c r="M133" s="113"/>
      <c r="N133" s="113"/>
      <c r="O133" s="113"/>
      <c r="P133" s="113"/>
      <c r="Q133" s="113"/>
      <c r="R133" s="113"/>
      <c r="S133" s="113"/>
      <c r="T133" s="113"/>
      <c r="U133" s="113"/>
      <c r="V133" s="49"/>
      <c r="W133" s="49"/>
    </row>
    <row r="134" spans="1:21" ht="14.25">
      <c r="A134" s="71" t="s">
        <v>45</v>
      </c>
      <c r="B134" s="124" t="s">
        <v>122</v>
      </c>
      <c r="C134" s="124"/>
      <c r="D134" s="124"/>
      <c r="E134" s="124"/>
      <c r="F134" s="124"/>
      <c r="G134" s="124"/>
      <c r="H134" s="124"/>
      <c r="I134" s="124"/>
      <c r="J134" s="124"/>
      <c r="K134" s="124"/>
      <c r="L134" s="124"/>
      <c r="M134" s="124"/>
      <c r="N134" s="124"/>
      <c r="O134" s="124"/>
      <c r="P134" s="124"/>
      <c r="Q134" s="124"/>
      <c r="R134" s="124"/>
      <c r="S134" s="124"/>
      <c r="T134" s="124"/>
      <c r="U134" s="124"/>
    </row>
    <row r="135" spans="1:21" ht="14.25">
      <c r="A135" s="71" t="s">
        <v>46</v>
      </c>
      <c r="B135" s="124" t="s">
        <v>123</v>
      </c>
      <c r="C135" s="124"/>
      <c r="D135" s="124"/>
      <c r="E135" s="124"/>
      <c r="F135" s="124"/>
      <c r="G135" s="124"/>
      <c r="H135" s="124"/>
      <c r="I135" s="124"/>
      <c r="J135" s="124"/>
      <c r="K135" s="124"/>
      <c r="L135" s="124"/>
      <c r="M135" s="124"/>
      <c r="N135" s="124"/>
      <c r="O135" s="124"/>
      <c r="P135" s="124"/>
      <c r="Q135" s="124"/>
      <c r="R135" s="124"/>
      <c r="S135" s="124"/>
      <c r="T135" s="124"/>
      <c r="U135" s="124"/>
    </row>
    <row r="136" spans="1:21" ht="14.25">
      <c r="A136" s="71" t="s">
        <v>47</v>
      </c>
      <c r="B136" s="117" t="s">
        <v>124</v>
      </c>
      <c r="C136" s="122"/>
      <c r="D136" s="122"/>
      <c r="E136" s="122"/>
      <c r="F136" s="122"/>
      <c r="G136" s="122"/>
      <c r="H136" s="122"/>
      <c r="I136" s="122"/>
      <c r="J136" s="122"/>
      <c r="K136" s="122"/>
      <c r="L136" s="122"/>
      <c r="M136" s="122"/>
      <c r="N136" s="122"/>
      <c r="O136" s="122"/>
      <c r="P136" s="122"/>
      <c r="Q136" s="122"/>
      <c r="R136" s="122"/>
      <c r="S136" s="122"/>
      <c r="T136" s="122"/>
      <c r="U136" s="123"/>
    </row>
    <row r="137" spans="1:21" ht="12.75" customHeight="1">
      <c r="A137" s="109" t="s">
        <v>184</v>
      </c>
      <c r="B137" s="115" t="s">
        <v>173</v>
      </c>
      <c r="C137" s="115"/>
      <c r="D137" s="115"/>
      <c r="E137" s="115"/>
      <c r="F137" s="115"/>
      <c r="G137" s="115"/>
      <c r="H137" s="115"/>
      <c r="I137" s="115"/>
      <c r="J137" s="115" t="s">
        <v>174</v>
      </c>
      <c r="K137" s="115"/>
      <c r="L137" s="115"/>
      <c r="M137" s="115"/>
      <c r="N137" s="115"/>
      <c r="O137" s="115"/>
      <c r="P137" s="115"/>
      <c r="Q137" s="115"/>
      <c r="R137" s="115" t="s">
        <v>179</v>
      </c>
      <c r="S137" s="115"/>
      <c r="T137" s="115"/>
      <c r="U137" s="115"/>
    </row>
    <row r="138" spans="1:21" ht="24.75">
      <c r="A138" s="110"/>
      <c r="B138" s="8" t="s">
        <v>48</v>
      </c>
      <c r="C138" s="8" t="s">
        <v>170</v>
      </c>
      <c r="D138" s="8" t="s">
        <v>165</v>
      </c>
      <c r="E138" s="8" t="s">
        <v>166</v>
      </c>
      <c r="F138" s="8" t="s">
        <v>167</v>
      </c>
      <c r="G138" s="8" t="s">
        <v>171</v>
      </c>
      <c r="H138" s="8" t="s">
        <v>172</v>
      </c>
      <c r="I138" s="8" t="s">
        <v>168</v>
      </c>
      <c r="J138" s="8" t="s">
        <v>163</v>
      </c>
      <c r="K138" s="8" t="s">
        <v>169</v>
      </c>
      <c r="L138" s="8" t="s">
        <v>58</v>
      </c>
      <c r="M138" s="8" t="s">
        <v>175</v>
      </c>
      <c r="N138" s="8" t="s">
        <v>176</v>
      </c>
      <c r="O138" s="8" t="s">
        <v>177</v>
      </c>
      <c r="P138" s="8" t="s">
        <v>178</v>
      </c>
      <c r="Q138" s="8" t="s">
        <v>164</v>
      </c>
      <c r="R138" s="8" t="s">
        <v>180</v>
      </c>
      <c r="S138" s="8" t="s">
        <v>181</v>
      </c>
      <c r="T138" s="8" t="s">
        <v>182</v>
      </c>
      <c r="U138" s="8" t="s">
        <v>183</v>
      </c>
    </row>
    <row r="139" spans="1:21" ht="12.75">
      <c r="A139" s="111"/>
      <c r="B139" s="28"/>
      <c r="C139" s="28"/>
      <c r="D139" s="28"/>
      <c r="E139" s="28"/>
      <c r="F139" s="28"/>
      <c r="G139" s="28"/>
      <c r="H139" s="28"/>
      <c r="I139" s="28"/>
      <c r="J139" s="28"/>
      <c r="K139" s="28"/>
      <c r="L139" s="28"/>
      <c r="M139" s="28"/>
      <c r="N139" s="28"/>
      <c r="O139" s="28"/>
      <c r="P139" s="28"/>
      <c r="Q139" s="28"/>
      <c r="R139" s="28"/>
      <c r="S139" s="28"/>
      <c r="T139" s="28"/>
      <c r="U139" s="28"/>
    </row>
    <row r="140" spans="1:21" ht="9.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row>
    <row r="141" spans="1:23" s="50" customFormat="1" ht="19.5" customHeight="1">
      <c r="A141" s="70">
        <v>16</v>
      </c>
      <c r="B141" s="113" t="s">
        <v>125</v>
      </c>
      <c r="C141" s="113"/>
      <c r="D141" s="113"/>
      <c r="E141" s="113"/>
      <c r="F141" s="113"/>
      <c r="G141" s="113"/>
      <c r="H141" s="113"/>
      <c r="I141" s="113"/>
      <c r="J141" s="113"/>
      <c r="K141" s="113"/>
      <c r="L141" s="113"/>
      <c r="M141" s="113"/>
      <c r="N141" s="113"/>
      <c r="O141" s="113"/>
      <c r="P141" s="113"/>
      <c r="Q141" s="113"/>
      <c r="R141" s="113"/>
      <c r="S141" s="113"/>
      <c r="T141" s="113"/>
      <c r="U141" s="113"/>
      <c r="V141" s="49"/>
      <c r="W141" s="49"/>
    </row>
    <row r="142" spans="1:21" ht="14.25">
      <c r="A142" s="71" t="s">
        <v>45</v>
      </c>
      <c r="B142" s="124" t="s">
        <v>126</v>
      </c>
      <c r="C142" s="124"/>
      <c r="D142" s="124"/>
      <c r="E142" s="124"/>
      <c r="F142" s="124"/>
      <c r="G142" s="124"/>
      <c r="H142" s="124"/>
      <c r="I142" s="124"/>
      <c r="J142" s="124"/>
      <c r="K142" s="124"/>
      <c r="L142" s="124"/>
      <c r="M142" s="124"/>
      <c r="N142" s="124"/>
      <c r="O142" s="124"/>
      <c r="P142" s="124"/>
      <c r="Q142" s="124"/>
      <c r="R142" s="124"/>
      <c r="S142" s="124"/>
      <c r="T142" s="124"/>
      <c r="U142" s="124"/>
    </row>
    <row r="143" spans="1:21" ht="14.25">
      <c r="A143" s="71" t="s">
        <v>46</v>
      </c>
      <c r="B143" s="124" t="s">
        <v>127</v>
      </c>
      <c r="C143" s="124"/>
      <c r="D143" s="124"/>
      <c r="E143" s="124"/>
      <c r="F143" s="124"/>
      <c r="G143" s="124"/>
      <c r="H143" s="124"/>
      <c r="I143" s="124"/>
      <c r="J143" s="124"/>
      <c r="K143" s="124"/>
      <c r="L143" s="124"/>
      <c r="M143" s="124"/>
      <c r="N143" s="124"/>
      <c r="O143" s="124"/>
      <c r="P143" s="124"/>
      <c r="Q143" s="124"/>
      <c r="R143" s="124"/>
      <c r="S143" s="124"/>
      <c r="T143" s="124"/>
      <c r="U143" s="124"/>
    </row>
    <row r="144" spans="1:21" ht="14.25">
      <c r="A144" s="71" t="s">
        <v>47</v>
      </c>
      <c r="B144" s="117" t="s">
        <v>128</v>
      </c>
      <c r="C144" s="122"/>
      <c r="D144" s="122"/>
      <c r="E144" s="122"/>
      <c r="F144" s="122"/>
      <c r="G144" s="122"/>
      <c r="H144" s="122"/>
      <c r="I144" s="122"/>
      <c r="J144" s="122"/>
      <c r="K144" s="122"/>
      <c r="L144" s="122"/>
      <c r="M144" s="122"/>
      <c r="N144" s="122"/>
      <c r="O144" s="122"/>
      <c r="P144" s="122"/>
      <c r="Q144" s="122"/>
      <c r="R144" s="122"/>
      <c r="S144" s="122"/>
      <c r="T144" s="122"/>
      <c r="U144" s="123"/>
    </row>
    <row r="145" spans="1:21" ht="12.75" customHeight="1">
      <c r="A145" s="109" t="s">
        <v>184</v>
      </c>
      <c r="B145" s="115" t="s">
        <v>173</v>
      </c>
      <c r="C145" s="115"/>
      <c r="D145" s="115"/>
      <c r="E145" s="115"/>
      <c r="F145" s="115"/>
      <c r="G145" s="115"/>
      <c r="H145" s="115"/>
      <c r="I145" s="115"/>
      <c r="J145" s="115" t="s">
        <v>174</v>
      </c>
      <c r="K145" s="115"/>
      <c r="L145" s="115"/>
      <c r="M145" s="115"/>
      <c r="N145" s="115"/>
      <c r="O145" s="115"/>
      <c r="P145" s="115"/>
      <c r="Q145" s="115"/>
      <c r="R145" s="115" t="s">
        <v>179</v>
      </c>
      <c r="S145" s="115"/>
      <c r="T145" s="115"/>
      <c r="U145" s="115"/>
    </row>
    <row r="146" spans="1:21" ht="24.75">
      <c r="A146" s="110"/>
      <c r="B146" s="8" t="s">
        <v>48</v>
      </c>
      <c r="C146" s="8" t="s">
        <v>170</v>
      </c>
      <c r="D146" s="8" t="s">
        <v>165</v>
      </c>
      <c r="E146" s="8" t="s">
        <v>166</v>
      </c>
      <c r="F146" s="8" t="s">
        <v>167</v>
      </c>
      <c r="G146" s="8" t="s">
        <v>171</v>
      </c>
      <c r="H146" s="8" t="s">
        <v>172</v>
      </c>
      <c r="I146" s="8" t="s">
        <v>168</v>
      </c>
      <c r="J146" s="8" t="s">
        <v>163</v>
      </c>
      <c r="K146" s="8" t="s">
        <v>169</v>
      </c>
      <c r="L146" s="8" t="s">
        <v>58</v>
      </c>
      <c r="M146" s="8" t="s">
        <v>175</v>
      </c>
      <c r="N146" s="8" t="s">
        <v>176</v>
      </c>
      <c r="O146" s="8" t="s">
        <v>177</v>
      </c>
      <c r="P146" s="8" t="s">
        <v>178</v>
      </c>
      <c r="Q146" s="8" t="s">
        <v>164</v>
      </c>
      <c r="R146" s="8" t="s">
        <v>180</v>
      </c>
      <c r="S146" s="8" t="s">
        <v>181</v>
      </c>
      <c r="T146" s="8" t="s">
        <v>182</v>
      </c>
      <c r="U146" s="8" t="s">
        <v>183</v>
      </c>
    </row>
    <row r="147" spans="1:21" ht="12.75">
      <c r="A147" s="111"/>
      <c r="B147" s="28"/>
      <c r="C147" s="28"/>
      <c r="D147" s="28"/>
      <c r="E147" s="28"/>
      <c r="F147" s="28"/>
      <c r="G147" s="28"/>
      <c r="H147" s="28"/>
      <c r="I147" s="28"/>
      <c r="J147" s="28"/>
      <c r="K147" s="28"/>
      <c r="L147" s="28"/>
      <c r="M147" s="28"/>
      <c r="N147" s="28"/>
      <c r="O147" s="28"/>
      <c r="P147" s="28"/>
      <c r="Q147" s="28"/>
      <c r="R147" s="28"/>
      <c r="S147" s="28"/>
      <c r="T147" s="28"/>
      <c r="U147" s="28"/>
    </row>
    <row r="148" spans="1:21" ht="9.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row>
    <row r="149" spans="1:23" s="50" customFormat="1" ht="19.5" customHeight="1">
      <c r="A149" s="70">
        <v>17</v>
      </c>
      <c r="B149" s="113" t="s">
        <v>129</v>
      </c>
      <c r="C149" s="113"/>
      <c r="D149" s="113"/>
      <c r="E149" s="113"/>
      <c r="F149" s="113"/>
      <c r="G149" s="113"/>
      <c r="H149" s="113"/>
      <c r="I149" s="113"/>
      <c r="J149" s="113"/>
      <c r="K149" s="113"/>
      <c r="L149" s="113"/>
      <c r="M149" s="113"/>
      <c r="N149" s="113"/>
      <c r="O149" s="113"/>
      <c r="P149" s="113"/>
      <c r="Q149" s="113"/>
      <c r="R149" s="113"/>
      <c r="S149" s="113"/>
      <c r="T149" s="113"/>
      <c r="U149" s="113"/>
      <c r="V149" s="49"/>
      <c r="W149" s="49"/>
    </row>
    <row r="150" spans="1:21" ht="14.25">
      <c r="A150" s="71" t="s">
        <v>45</v>
      </c>
      <c r="B150" s="124" t="s">
        <v>130</v>
      </c>
      <c r="C150" s="124"/>
      <c r="D150" s="124"/>
      <c r="E150" s="124"/>
      <c r="F150" s="124"/>
      <c r="G150" s="124"/>
      <c r="H150" s="124"/>
      <c r="I150" s="124"/>
      <c r="J150" s="124"/>
      <c r="K150" s="124"/>
      <c r="L150" s="124"/>
      <c r="M150" s="124"/>
      <c r="N150" s="124"/>
      <c r="O150" s="124"/>
      <c r="P150" s="124"/>
      <c r="Q150" s="124"/>
      <c r="R150" s="124"/>
      <c r="S150" s="124"/>
      <c r="T150" s="124"/>
      <c r="U150" s="124"/>
    </row>
    <row r="151" spans="1:21" ht="14.25">
      <c r="A151" s="71" t="s">
        <v>46</v>
      </c>
      <c r="B151" s="124" t="s">
        <v>131</v>
      </c>
      <c r="C151" s="124"/>
      <c r="D151" s="124"/>
      <c r="E151" s="124"/>
      <c r="F151" s="124"/>
      <c r="G151" s="124"/>
      <c r="H151" s="124"/>
      <c r="I151" s="124"/>
      <c r="J151" s="124"/>
      <c r="K151" s="124"/>
      <c r="L151" s="124"/>
      <c r="M151" s="124"/>
      <c r="N151" s="124"/>
      <c r="O151" s="124"/>
      <c r="P151" s="124"/>
      <c r="Q151" s="124"/>
      <c r="R151" s="124"/>
      <c r="S151" s="124"/>
      <c r="T151" s="124"/>
      <c r="U151" s="124"/>
    </row>
    <row r="152" spans="1:21" ht="14.25">
      <c r="A152" s="71" t="s">
        <v>47</v>
      </c>
      <c r="B152" s="117" t="s">
        <v>116</v>
      </c>
      <c r="C152" s="122"/>
      <c r="D152" s="122"/>
      <c r="E152" s="122"/>
      <c r="F152" s="122"/>
      <c r="G152" s="122"/>
      <c r="H152" s="122"/>
      <c r="I152" s="122"/>
      <c r="J152" s="122"/>
      <c r="K152" s="122"/>
      <c r="L152" s="122"/>
      <c r="M152" s="122"/>
      <c r="N152" s="122"/>
      <c r="O152" s="122"/>
      <c r="P152" s="122"/>
      <c r="Q152" s="122"/>
      <c r="R152" s="122"/>
      <c r="S152" s="122"/>
      <c r="T152" s="122"/>
      <c r="U152" s="123"/>
    </row>
    <row r="153" spans="1:21" ht="12.75" customHeight="1">
      <c r="A153" s="109" t="s">
        <v>184</v>
      </c>
      <c r="B153" s="115" t="s">
        <v>173</v>
      </c>
      <c r="C153" s="115"/>
      <c r="D153" s="115"/>
      <c r="E153" s="115"/>
      <c r="F153" s="115"/>
      <c r="G153" s="115"/>
      <c r="H153" s="115"/>
      <c r="I153" s="115"/>
      <c r="J153" s="115" t="s">
        <v>174</v>
      </c>
      <c r="K153" s="115"/>
      <c r="L153" s="115"/>
      <c r="M153" s="115"/>
      <c r="N153" s="115"/>
      <c r="O153" s="115"/>
      <c r="P153" s="115"/>
      <c r="Q153" s="115"/>
      <c r="R153" s="115" t="s">
        <v>179</v>
      </c>
      <c r="S153" s="115"/>
      <c r="T153" s="115"/>
      <c r="U153" s="115"/>
    </row>
    <row r="154" spans="1:21" ht="24.75">
      <c r="A154" s="110"/>
      <c r="B154" s="8" t="s">
        <v>48</v>
      </c>
      <c r="C154" s="8" t="s">
        <v>170</v>
      </c>
      <c r="D154" s="8" t="s">
        <v>165</v>
      </c>
      <c r="E154" s="8" t="s">
        <v>166</v>
      </c>
      <c r="F154" s="8" t="s">
        <v>167</v>
      </c>
      <c r="G154" s="8" t="s">
        <v>171</v>
      </c>
      <c r="H154" s="8" t="s">
        <v>172</v>
      </c>
      <c r="I154" s="8" t="s">
        <v>168</v>
      </c>
      <c r="J154" s="8" t="s">
        <v>163</v>
      </c>
      <c r="K154" s="8" t="s">
        <v>169</v>
      </c>
      <c r="L154" s="8" t="s">
        <v>58</v>
      </c>
      <c r="M154" s="8" t="s">
        <v>175</v>
      </c>
      <c r="N154" s="8" t="s">
        <v>176</v>
      </c>
      <c r="O154" s="8" t="s">
        <v>177</v>
      </c>
      <c r="P154" s="8" t="s">
        <v>178</v>
      </c>
      <c r="Q154" s="8" t="s">
        <v>164</v>
      </c>
      <c r="R154" s="8" t="s">
        <v>180</v>
      </c>
      <c r="S154" s="8" t="s">
        <v>181</v>
      </c>
      <c r="T154" s="8" t="s">
        <v>182</v>
      </c>
      <c r="U154" s="8" t="s">
        <v>183</v>
      </c>
    </row>
    <row r="155" spans="1:23" ht="12.75">
      <c r="A155" s="111"/>
      <c r="B155" s="28"/>
      <c r="C155" s="28"/>
      <c r="D155" s="28"/>
      <c r="E155" s="28"/>
      <c r="F155" s="28"/>
      <c r="G155" s="28"/>
      <c r="H155" s="28"/>
      <c r="I155" s="28"/>
      <c r="J155" s="28"/>
      <c r="K155" s="28"/>
      <c r="L155" s="28"/>
      <c r="M155" s="28"/>
      <c r="N155" s="28"/>
      <c r="O155" s="28"/>
      <c r="P155" s="28"/>
      <c r="Q155" s="28"/>
      <c r="R155" s="28"/>
      <c r="S155" s="28"/>
      <c r="T155" s="28"/>
      <c r="U155" s="28"/>
      <c r="V155" s="28"/>
      <c r="W155" s="28"/>
    </row>
    <row r="156" spans="1:21" ht="9.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row>
    <row r="157" spans="1:23" s="50" customFormat="1" ht="19.5" customHeight="1">
      <c r="A157" s="70">
        <v>18</v>
      </c>
      <c r="B157" s="113" t="s">
        <v>132</v>
      </c>
      <c r="C157" s="113"/>
      <c r="D157" s="113"/>
      <c r="E157" s="113"/>
      <c r="F157" s="113"/>
      <c r="G157" s="113"/>
      <c r="H157" s="113"/>
      <c r="I157" s="113"/>
      <c r="J157" s="113"/>
      <c r="K157" s="113"/>
      <c r="L157" s="113"/>
      <c r="M157" s="113"/>
      <c r="N157" s="113"/>
      <c r="O157" s="113"/>
      <c r="P157" s="113"/>
      <c r="Q157" s="113"/>
      <c r="R157" s="113"/>
      <c r="S157" s="113"/>
      <c r="T157" s="113"/>
      <c r="U157" s="113"/>
      <c r="V157" s="49"/>
      <c r="W157" s="49"/>
    </row>
    <row r="158" spans="1:21" ht="14.25">
      <c r="A158" s="71" t="s">
        <v>45</v>
      </c>
      <c r="B158" s="124" t="s">
        <v>133</v>
      </c>
      <c r="C158" s="124"/>
      <c r="D158" s="124"/>
      <c r="E158" s="124"/>
      <c r="F158" s="124"/>
      <c r="G158" s="124"/>
      <c r="H158" s="124"/>
      <c r="I158" s="124"/>
      <c r="J158" s="124"/>
      <c r="K158" s="124"/>
      <c r="L158" s="124"/>
      <c r="M158" s="124"/>
      <c r="N158" s="124"/>
      <c r="O158" s="124"/>
      <c r="P158" s="124"/>
      <c r="Q158" s="124"/>
      <c r="R158" s="124"/>
      <c r="S158" s="124"/>
      <c r="T158" s="124"/>
      <c r="U158" s="124"/>
    </row>
    <row r="159" spans="1:21" ht="14.25">
      <c r="A159" s="71" t="s">
        <v>46</v>
      </c>
      <c r="B159" s="124" t="s">
        <v>134</v>
      </c>
      <c r="C159" s="124"/>
      <c r="D159" s="124"/>
      <c r="E159" s="124"/>
      <c r="F159" s="124"/>
      <c r="G159" s="124"/>
      <c r="H159" s="124"/>
      <c r="I159" s="124"/>
      <c r="J159" s="124"/>
      <c r="K159" s="124"/>
      <c r="L159" s="124"/>
      <c r="M159" s="124"/>
      <c r="N159" s="124"/>
      <c r="O159" s="124"/>
      <c r="P159" s="124"/>
      <c r="Q159" s="124"/>
      <c r="R159" s="124"/>
      <c r="S159" s="124"/>
      <c r="T159" s="124"/>
      <c r="U159" s="124"/>
    </row>
    <row r="160" spans="1:21" ht="14.25">
      <c r="A160" s="71" t="s">
        <v>47</v>
      </c>
      <c r="B160" s="117" t="s">
        <v>116</v>
      </c>
      <c r="C160" s="122"/>
      <c r="D160" s="122"/>
      <c r="E160" s="122"/>
      <c r="F160" s="122"/>
      <c r="G160" s="122"/>
      <c r="H160" s="122"/>
      <c r="I160" s="122"/>
      <c r="J160" s="122"/>
      <c r="K160" s="122"/>
      <c r="L160" s="122"/>
      <c r="M160" s="122"/>
      <c r="N160" s="122"/>
      <c r="O160" s="122"/>
      <c r="P160" s="122"/>
      <c r="Q160" s="122"/>
      <c r="R160" s="122"/>
      <c r="S160" s="122"/>
      <c r="T160" s="122"/>
      <c r="U160" s="123"/>
    </row>
    <row r="161" spans="1:21" ht="12.75" customHeight="1">
      <c r="A161" s="109" t="s">
        <v>184</v>
      </c>
      <c r="B161" s="115" t="s">
        <v>173</v>
      </c>
      <c r="C161" s="115"/>
      <c r="D161" s="115"/>
      <c r="E161" s="115"/>
      <c r="F161" s="115"/>
      <c r="G161" s="115"/>
      <c r="H161" s="115"/>
      <c r="I161" s="115"/>
      <c r="J161" s="115" t="s">
        <v>174</v>
      </c>
      <c r="K161" s="115"/>
      <c r="L161" s="115"/>
      <c r="M161" s="115"/>
      <c r="N161" s="115"/>
      <c r="O161" s="115"/>
      <c r="P161" s="115"/>
      <c r="Q161" s="115"/>
      <c r="R161" s="115" t="s">
        <v>179</v>
      </c>
      <c r="S161" s="115"/>
      <c r="T161" s="115"/>
      <c r="U161" s="115"/>
    </row>
    <row r="162" spans="1:21" ht="24.75">
      <c r="A162" s="110"/>
      <c r="B162" s="8" t="s">
        <v>48</v>
      </c>
      <c r="C162" s="8" t="s">
        <v>170</v>
      </c>
      <c r="D162" s="8" t="s">
        <v>165</v>
      </c>
      <c r="E162" s="8" t="s">
        <v>166</v>
      </c>
      <c r="F162" s="8" t="s">
        <v>167</v>
      </c>
      <c r="G162" s="8" t="s">
        <v>171</v>
      </c>
      <c r="H162" s="8" t="s">
        <v>172</v>
      </c>
      <c r="I162" s="8" t="s">
        <v>168</v>
      </c>
      <c r="J162" s="8" t="s">
        <v>163</v>
      </c>
      <c r="K162" s="8" t="s">
        <v>169</v>
      </c>
      <c r="L162" s="8" t="s">
        <v>58</v>
      </c>
      <c r="M162" s="8" t="s">
        <v>175</v>
      </c>
      <c r="N162" s="8" t="s">
        <v>176</v>
      </c>
      <c r="O162" s="8" t="s">
        <v>177</v>
      </c>
      <c r="P162" s="8" t="s">
        <v>178</v>
      </c>
      <c r="Q162" s="8" t="s">
        <v>164</v>
      </c>
      <c r="R162" s="8" t="s">
        <v>180</v>
      </c>
      <c r="S162" s="8" t="s">
        <v>181</v>
      </c>
      <c r="T162" s="8" t="s">
        <v>182</v>
      </c>
      <c r="U162" s="8" t="s">
        <v>183</v>
      </c>
    </row>
    <row r="163" spans="1:21" ht="12.75">
      <c r="A163" s="111"/>
      <c r="B163" s="28"/>
      <c r="C163" s="28"/>
      <c r="D163" s="28"/>
      <c r="E163" s="28"/>
      <c r="F163" s="28"/>
      <c r="G163" s="28"/>
      <c r="H163" s="28"/>
      <c r="I163" s="28"/>
      <c r="J163" s="28"/>
      <c r="K163" s="28"/>
      <c r="L163" s="28"/>
      <c r="M163" s="28"/>
      <c r="N163" s="28"/>
      <c r="O163" s="28"/>
      <c r="P163" s="28"/>
      <c r="Q163" s="28"/>
      <c r="R163" s="28"/>
      <c r="S163" s="28"/>
      <c r="T163" s="28"/>
      <c r="U163" s="28"/>
    </row>
    <row r="164" spans="1:21" ht="9.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row>
    <row r="165" spans="1:23" s="50" customFormat="1" ht="19.5" customHeight="1">
      <c r="A165" s="70">
        <v>19</v>
      </c>
      <c r="B165" s="113" t="s">
        <v>135</v>
      </c>
      <c r="C165" s="113"/>
      <c r="D165" s="113"/>
      <c r="E165" s="113"/>
      <c r="F165" s="113"/>
      <c r="G165" s="113"/>
      <c r="H165" s="113"/>
      <c r="I165" s="113"/>
      <c r="J165" s="113"/>
      <c r="K165" s="113"/>
      <c r="L165" s="113"/>
      <c r="M165" s="113"/>
      <c r="N165" s="113"/>
      <c r="O165" s="113"/>
      <c r="P165" s="113"/>
      <c r="Q165" s="113"/>
      <c r="R165" s="113"/>
      <c r="S165" s="113"/>
      <c r="T165" s="113"/>
      <c r="U165" s="113"/>
      <c r="V165" s="49"/>
      <c r="W165" s="49"/>
    </row>
    <row r="166" spans="1:21" ht="14.25">
      <c r="A166" s="71" t="s">
        <v>45</v>
      </c>
      <c r="B166" s="124" t="s">
        <v>136</v>
      </c>
      <c r="C166" s="124"/>
      <c r="D166" s="124"/>
      <c r="E166" s="124"/>
      <c r="F166" s="124"/>
      <c r="G166" s="124"/>
      <c r="H166" s="124"/>
      <c r="I166" s="124"/>
      <c r="J166" s="124"/>
      <c r="K166" s="124"/>
      <c r="L166" s="124"/>
      <c r="M166" s="124"/>
      <c r="N166" s="124"/>
      <c r="O166" s="124"/>
      <c r="P166" s="124"/>
      <c r="Q166" s="124"/>
      <c r="R166" s="124"/>
      <c r="S166" s="124"/>
      <c r="T166" s="124"/>
      <c r="U166" s="124"/>
    </row>
    <row r="167" spans="1:21" ht="14.25">
      <c r="A167" s="71" t="s">
        <v>46</v>
      </c>
      <c r="B167" s="124" t="s">
        <v>137</v>
      </c>
      <c r="C167" s="124"/>
      <c r="D167" s="124"/>
      <c r="E167" s="124"/>
      <c r="F167" s="124"/>
      <c r="G167" s="124"/>
      <c r="H167" s="124"/>
      <c r="I167" s="124"/>
      <c r="J167" s="124"/>
      <c r="K167" s="124"/>
      <c r="L167" s="124"/>
      <c r="M167" s="124"/>
      <c r="N167" s="124"/>
      <c r="O167" s="124"/>
      <c r="P167" s="124"/>
      <c r="Q167" s="124"/>
      <c r="R167" s="124"/>
      <c r="S167" s="124"/>
      <c r="T167" s="124"/>
      <c r="U167" s="124"/>
    </row>
    <row r="168" spans="1:21" ht="14.25">
      <c r="A168" s="71" t="s">
        <v>47</v>
      </c>
      <c r="B168" s="117" t="s">
        <v>138</v>
      </c>
      <c r="C168" s="122"/>
      <c r="D168" s="122"/>
      <c r="E168" s="122"/>
      <c r="F168" s="122"/>
      <c r="G168" s="122"/>
      <c r="H168" s="122"/>
      <c r="I168" s="122"/>
      <c r="J168" s="122"/>
      <c r="K168" s="122"/>
      <c r="L168" s="122"/>
      <c r="M168" s="122"/>
      <c r="N168" s="122"/>
      <c r="O168" s="122"/>
      <c r="P168" s="122"/>
      <c r="Q168" s="122"/>
      <c r="R168" s="122"/>
      <c r="S168" s="122"/>
      <c r="T168" s="122"/>
      <c r="U168" s="123"/>
    </row>
    <row r="169" spans="1:21" ht="12.75" customHeight="1">
      <c r="A169" s="109" t="s">
        <v>184</v>
      </c>
      <c r="B169" s="115" t="s">
        <v>173</v>
      </c>
      <c r="C169" s="115"/>
      <c r="D169" s="115"/>
      <c r="E169" s="115"/>
      <c r="F169" s="115"/>
      <c r="G169" s="115"/>
      <c r="H169" s="115"/>
      <c r="I169" s="115"/>
      <c r="J169" s="115" t="s">
        <v>174</v>
      </c>
      <c r="K169" s="115"/>
      <c r="L169" s="115"/>
      <c r="M169" s="115"/>
      <c r="N169" s="115"/>
      <c r="O169" s="115"/>
      <c r="P169" s="115"/>
      <c r="Q169" s="115"/>
      <c r="R169" s="115" t="s">
        <v>179</v>
      </c>
      <c r="S169" s="115"/>
      <c r="T169" s="115"/>
      <c r="U169" s="115"/>
    </row>
    <row r="170" spans="1:21" ht="24.75">
      <c r="A170" s="110"/>
      <c r="B170" s="8" t="s">
        <v>48</v>
      </c>
      <c r="C170" s="8" t="s">
        <v>170</v>
      </c>
      <c r="D170" s="8" t="s">
        <v>165</v>
      </c>
      <c r="E170" s="8" t="s">
        <v>166</v>
      </c>
      <c r="F170" s="8" t="s">
        <v>167</v>
      </c>
      <c r="G170" s="8" t="s">
        <v>171</v>
      </c>
      <c r="H170" s="8" t="s">
        <v>172</v>
      </c>
      <c r="I170" s="8" t="s">
        <v>168</v>
      </c>
      <c r="J170" s="8" t="s">
        <v>163</v>
      </c>
      <c r="K170" s="8" t="s">
        <v>169</v>
      </c>
      <c r="L170" s="8" t="s">
        <v>58</v>
      </c>
      <c r="M170" s="8" t="s">
        <v>175</v>
      </c>
      <c r="N170" s="8" t="s">
        <v>176</v>
      </c>
      <c r="O170" s="8" t="s">
        <v>177</v>
      </c>
      <c r="P170" s="8" t="s">
        <v>178</v>
      </c>
      <c r="Q170" s="8" t="s">
        <v>164</v>
      </c>
      <c r="R170" s="8" t="s">
        <v>180</v>
      </c>
      <c r="S170" s="8" t="s">
        <v>181</v>
      </c>
      <c r="T170" s="8" t="s">
        <v>182</v>
      </c>
      <c r="U170" s="8" t="s">
        <v>183</v>
      </c>
    </row>
    <row r="171" spans="1:21" ht="12.75">
      <c r="A171" s="111"/>
      <c r="B171" s="28"/>
      <c r="C171" s="28"/>
      <c r="D171" s="28"/>
      <c r="E171" s="28"/>
      <c r="F171" s="28"/>
      <c r="G171" s="28"/>
      <c r="H171" s="28"/>
      <c r="I171" s="28"/>
      <c r="J171" s="28"/>
      <c r="K171" s="28"/>
      <c r="L171" s="28"/>
      <c r="M171" s="28"/>
      <c r="N171" s="28"/>
      <c r="O171" s="28"/>
      <c r="P171" s="28"/>
      <c r="Q171" s="28"/>
      <c r="R171" s="28"/>
      <c r="S171" s="28"/>
      <c r="T171" s="28"/>
      <c r="U171" s="28"/>
    </row>
    <row r="172" spans="1:21" ht="9.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row>
    <row r="173" spans="1:23" s="50" customFormat="1" ht="19.5" customHeight="1">
      <c r="A173" s="70">
        <v>20</v>
      </c>
      <c r="B173" s="113" t="s">
        <v>139</v>
      </c>
      <c r="C173" s="113"/>
      <c r="D173" s="113"/>
      <c r="E173" s="113"/>
      <c r="F173" s="113"/>
      <c r="G173" s="113"/>
      <c r="H173" s="113"/>
      <c r="I173" s="113"/>
      <c r="J173" s="113"/>
      <c r="K173" s="113"/>
      <c r="L173" s="113"/>
      <c r="M173" s="113"/>
      <c r="N173" s="113"/>
      <c r="O173" s="113"/>
      <c r="P173" s="113"/>
      <c r="Q173" s="113"/>
      <c r="R173" s="113"/>
      <c r="S173" s="113"/>
      <c r="T173" s="113"/>
      <c r="U173" s="113"/>
      <c r="V173" s="49"/>
      <c r="W173" s="49"/>
    </row>
    <row r="174" spans="1:21" ht="14.25">
      <c r="A174" s="71" t="s">
        <v>45</v>
      </c>
      <c r="B174" s="124" t="s">
        <v>140</v>
      </c>
      <c r="C174" s="124"/>
      <c r="D174" s="124"/>
      <c r="E174" s="124"/>
      <c r="F174" s="124"/>
      <c r="G174" s="124"/>
      <c r="H174" s="124"/>
      <c r="I174" s="124"/>
      <c r="J174" s="124"/>
      <c r="K174" s="124"/>
      <c r="L174" s="124"/>
      <c r="M174" s="124"/>
      <c r="N174" s="124"/>
      <c r="O174" s="124"/>
      <c r="P174" s="124"/>
      <c r="Q174" s="124"/>
      <c r="R174" s="124"/>
      <c r="S174" s="124"/>
      <c r="T174" s="124"/>
      <c r="U174" s="124"/>
    </row>
    <row r="175" spans="1:21" ht="14.25">
      <c r="A175" s="71" t="s">
        <v>46</v>
      </c>
      <c r="B175" s="124" t="s">
        <v>141</v>
      </c>
      <c r="C175" s="124"/>
      <c r="D175" s="124"/>
      <c r="E175" s="124"/>
      <c r="F175" s="124"/>
      <c r="G175" s="124"/>
      <c r="H175" s="124"/>
      <c r="I175" s="124"/>
      <c r="J175" s="124"/>
      <c r="K175" s="124"/>
      <c r="L175" s="124"/>
      <c r="M175" s="124"/>
      <c r="N175" s="124"/>
      <c r="O175" s="124"/>
      <c r="P175" s="124"/>
      <c r="Q175" s="124"/>
      <c r="R175" s="124"/>
      <c r="S175" s="124"/>
      <c r="T175" s="124"/>
      <c r="U175" s="124"/>
    </row>
    <row r="176" spans="1:21" ht="14.25">
      <c r="A176" s="71" t="s">
        <v>47</v>
      </c>
      <c r="B176" s="117" t="s">
        <v>142</v>
      </c>
      <c r="C176" s="122"/>
      <c r="D176" s="122"/>
      <c r="E176" s="122"/>
      <c r="F176" s="122"/>
      <c r="G176" s="122"/>
      <c r="H176" s="122"/>
      <c r="I176" s="122"/>
      <c r="J176" s="122"/>
      <c r="K176" s="122"/>
      <c r="L176" s="122"/>
      <c r="M176" s="122"/>
      <c r="N176" s="122"/>
      <c r="O176" s="122"/>
      <c r="P176" s="122"/>
      <c r="Q176" s="122"/>
      <c r="R176" s="122"/>
      <c r="S176" s="122"/>
      <c r="T176" s="122"/>
      <c r="U176" s="123"/>
    </row>
    <row r="177" spans="1:21" ht="12.75" customHeight="1">
      <c r="A177" s="109" t="s">
        <v>184</v>
      </c>
      <c r="B177" s="115" t="s">
        <v>173</v>
      </c>
      <c r="C177" s="115"/>
      <c r="D177" s="115"/>
      <c r="E177" s="115"/>
      <c r="F177" s="115"/>
      <c r="G177" s="115"/>
      <c r="H177" s="115"/>
      <c r="I177" s="115"/>
      <c r="J177" s="115" t="s">
        <v>174</v>
      </c>
      <c r="K177" s="115"/>
      <c r="L177" s="115"/>
      <c r="M177" s="115"/>
      <c r="N177" s="115"/>
      <c r="O177" s="115"/>
      <c r="P177" s="115"/>
      <c r="Q177" s="115"/>
      <c r="R177" s="115" t="s">
        <v>179</v>
      </c>
      <c r="S177" s="115"/>
      <c r="T177" s="115"/>
      <c r="U177" s="115"/>
    </row>
    <row r="178" spans="1:21" ht="24.75">
      <c r="A178" s="110"/>
      <c r="B178" s="8" t="s">
        <v>48</v>
      </c>
      <c r="C178" s="8" t="s">
        <v>170</v>
      </c>
      <c r="D178" s="8" t="s">
        <v>165</v>
      </c>
      <c r="E178" s="8" t="s">
        <v>166</v>
      </c>
      <c r="F178" s="8" t="s">
        <v>167</v>
      </c>
      <c r="G178" s="8" t="s">
        <v>171</v>
      </c>
      <c r="H178" s="8" t="s">
        <v>172</v>
      </c>
      <c r="I178" s="8" t="s">
        <v>168</v>
      </c>
      <c r="J178" s="8" t="s">
        <v>163</v>
      </c>
      <c r="K178" s="8" t="s">
        <v>169</v>
      </c>
      <c r="L178" s="8" t="s">
        <v>58</v>
      </c>
      <c r="M178" s="8" t="s">
        <v>175</v>
      </c>
      <c r="N178" s="8" t="s">
        <v>176</v>
      </c>
      <c r="O178" s="8" t="s">
        <v>177</v>
      </c>
      <c r="P178" s="8" t="s">
        <v>178</v>
      </c>
      <c r="Q178" s="8" t="s">
        <v>164</v>
      </c>
      <c r="R178" s="8" t="s">
        <v>180</v>
      </c>
      <c r="S178" s="8" t="s">
        <v>181</v>
      </c>
      <c r="T178" s="8" t="s">
        <v>182</v>
      </c>
      <c r="U178" s="8" t="s">
        <v>183</v>
      </c>
    </row>
    <row r="179" spans="1:21" ht="12.75">
      <c r="A179" s="111"/>
      <c r="B179" s="28"/>
      <c r="C179" s="28"/>
      <c r="D179" s="28"/>
      <c r="E179" s="28"/>
      <c r="F179" s="28"/>
      <c r="G179" s="28"/>
      <c r="H179" s="28"/>
      <c r="I179" s="28"/>
      <c r="J179" s="28"/>
      <c r="K179" s="28"/>
      <c r="L179" s="28"/>
      <c r="M179" s="28"/>
      <c r="N179" s="28"/>
      <c r="O179" s="28"/>
      <c r="P179" s="28"/>
      <c r="Q179" s="28"/>
      <c r="R179" s="28"/>
      <c r="S179" s="28"/>
      <c r="T179" s="28"/>
      <c r="U179" s="28"/>
    </row>
    <row r="180" spans="1:21" ht="9.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row>
    <row r="181" spans="1:23" s="50" customFormat="1" ht="19.5" customHeight="1">
      <c r="A181" s="70">
        <v>21</v>
      </c>
      <c r="B181" s="113" t="s">
        <v>143</v>
      </c>
      <c r="C181" s="113"/>
      <c r="D181" s="113"/>
      <c r="E181" s="113"/>
      <c r="F181" s="113"/>
      <c r="G181" s="113"/>
      <c r="H181" s="113"/>
      <c r="I181" s="113"/>
      <c r="J181" s="113"/>
      <c r="K181" s="113"/>
      <c r="L181" s="113"/>
      <c r="M181" s="113"/>
      <c r="N181" s="113"/>
      <c r="O181" s="113"/>
      <c r="P181" s="113"/>
      <c r="Q181" s="113"/>
      <c r="R181" s="113"/>
      <c r="S181" s="113"/>
      <c r="T181" s="113"/>
      <c r="U181" s="113"/>
      <c r="V181" s="49"/>
      <c r="W181" s="49"/>
    </row>
    <row r="182" spans="1:21" ht="14.25">
      <c r="A182" s="71" t="s">
        <v>45</v>
      </c>
      <c r="B182" s="124" t="s">
        <v>144</v>
      </c>
      <c r="C182" s="124"/>
      <c r="D182" s="124"/>
      <c r="E182" s="124"/>
      <c r="F182" s="124"/>
      <c r="G182" s="124"/>
      <c r="H182" s="124"/>
      <c r="I182" s="124"/>
      <c r="J182" s="124"/>
      <c r="K182" s="124"/>
      <c r="L182" s="124"/>
      <c r="M182" s="124"/>
      <c r="N182" s="124"/>
      <c r="O182" s="124"/>
      <c r="P182" s="124"/>
      <c r="Q182" s="124"/>
      <c r="R182" s="124"/>
      <c r="S182" s="124"/>
      <c r="T182" s="124"/>
      <c r="U182" s="124"/>
    </row>
    <row r="183" spans="1:21" ht="14.25">
      <c r="A183" s="71" t="s">
        <v>46</v>
      </c>
      <c r="B183" s="124" t="s">
        <v>145</v>
      </c>
      <c r="C183" s="124"/>
      <c r="D183" s="124"/>
      <c r="E183" s="124"/>
      <c r="F183" s="124"/>
      <c r="G183" s="124"/>
      <c r="H183" s="124"/>
      <c r="I183" s="124"/>
      <c r="J183" s="124"/>
      <c r="K183" s="124"/>
      <c r="L183" s="124"/>
      <c r="M183" s="124"/>
      <c r="N183" s="124"/>
      <c r="O183" s="124"/>
      <c r="P183" s="124"/>
      <c r="Q183" s="124"/>
      <c r="R183" s="124"/>
      <c r="S183" s="124"/>
      <c r="T183" s="124"/>
      <c r="U183" s="124"/>
    </row>
    <row r="184" spans="1:21" ht="14.25">
      <c r="A184" s="71" t="s">
        <v>47</v>
      </c>
      <c r="B184" s="117" t="s">
        <v>146</v>
      </c>
      <c r="C184" s="122"/>
      <c r="D184" s="122"/>
      <c r="E184" s="122"/>
      <c r="F184" s="122"/>
      <c r="G184" s="122"/>
      <c r="H184" s="122"/>
      <c r="I184" s="122"/>
      <c r="J184" s="122"/>
      <c r="K184" s="122"/>
      <c r="L184" s="122"/>
      <c r="M184" s="122"/>
      <c r="N184" s="122"/>
      <c r="O184" s="122"/>
      <c r="P184" s="122"/>
      <c r="Q184" s="122"/>
      <c r="R184" s="122"/>
      <c r="S184" s="122"/>
      <c r="T184" s="122"/>
      <c r="U184" s="123"/>
    </row>
    <row r="185" spans="1:21" ht="12.75" customHeight="1">
      <c r="A185" s="109" t="s">
        <v>184</v>
      </c>
      <c r="B185" s="115" t="s">
        <v>173</v>
      </c>
      <c r="C185" s="115"/>
      <c r="D185" s="115"/>
      <c r="E185" s="115"/>
      <c r="F185" s="115"/>
      <c r="G185" s="115"/>
      <c r="H185" s="115"/>
      <c r="I185" s="115"/>
      <c r="J185" s="115" t="s">
        <v>174</v>
      </c>
      <c r="K185" s="115"/>
      <c r="L185" s="115"/>
      <c r="M185" s="115"/>
      <c r="N185" s="115"/>
      <c r="O185" s="115"/>
      <c r="P185" s="115"/>
      <c r="Q185" s="115"/>
      <c r="R185" s="115" t="s">
        <v>179</v>
      </c>
      <c r="S185" s="115"/>
      <c r="T185" s="115"/>
      <c r="U185" s="115"/>
    </row>
    <row r="186" spans="1:21" ht="24.75">
      <c r="A186" s="110"/>
      <c r="B186" s="8" t="s">
        <v>48</v>
      </c>
      <c r="C186" s="8" t="s">
        <v>170</v>
      </c>
      <c r="D186" s="8" t="s">
        <v>165</v>
      </c>
      <c r="E186" s="8" t="s">
        <v>166</v>
      </c>
      <c r="F186" s="8" t="s">
        <v>167</v>
      </c>
      <c r="G186" s="8" t="s">
        <v>171</v>
      </c>
      <c r="H186" s="8" t="s">
        <v>172</v>
      </c>
      <c r="I186" s="8" t="s">
        <v>168</v>
      </c>
      <c r="J186" s="8" t="s">
        <v>163</v>
      </c>
      <c r="K186" s="8" t="s">
        <v>169</v>
      </c>
      <c r="L186" s="8" t="s">
        <v>58</v>
      </c>
      <c r="M186" s="8" t="s">
        <v>175</v>
      </c>
      <c r="N186" s="8" t="s">
        <v>176</v>
      </c>
      <c r="O186" s="8" t="s">
        <v>177</v>
      </c>
      <c r="P186" s="8" t="s">
        <v>178</v>
      </c>
      <c r="Q186" s="8" t="s">
        <v>164</v>
      </c>
      <c r="R186" s="8" t="s">
        <v>180</v>
      </c>
      <c r="S186" s="8" t="s">
        <v>181</v>
      </c>
      <c r="T186" s="8" t="s">
        <v>182</v>
      </c>
      <c r="U186" s="8" t="s">
        <v>183</v>
      </c>
    </row>
    <row r="187" spans="1:21" ht="12.75">
      <c r="A187" s="111"/>
      <c r="B187" s="28"/>
      <c r="C187" s="28"/>
      <c r="D187" s="28"/>
      <c r="E187" s="28"/>
      <c r="F187" s="28"/>
      <c r="G187" s="28"/>
      <c r="H187" s="28"/>
      <c r="I187" s="28"/>
      <c r="J187" s="28"/>
      <c r="K187" s="28"/>
      <c r="L187" s="28"/>
      <c r="M187" s="28"/>
      <c r="N187" s="28"/>
      <c r="O187" s="28"/>
      <c r="P187" s="28"/>
      <c r="Q187" s="28"/>
      <c r="R187" s="28"/>
      <c r="S187" s="28"/>
      <c r="T187" s="28"/>
      <c r="U187" s="28"/>
    </row>
    <row r="188" spans="1:21" ht="9.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row>
    <row r="189" spans="1:23" s="50" customFormat="1" ht="19.5" customHeight="1">
      <c r="A189" s="70">
        <v>22</v>
      </c>
      <c r="B189" s="113" t="s">
        <v>147</v>
      </c>
      <c r="C189" s="113"/>
      <c r="D189" s="113"/>
      <c r="E189" s="113"/>
      <c r="F189" s="113"/>
      <c r="G189" s="113"/>
      <c r="H189" s="113"/>
      <c r="I189" s="113"/>
      <c r="J189" s="113"/>
      <c r="K189" s="113"/>
      <c r="L189" s="113"/>
      <c r="M189" s="113"/>
      <c r="N189" s="113"/>
      <c r="O189" s="113"/>
      <c r="P189" s="113"/>
      <c r="Q189" s="113"/>
      <c r="R189" s="113"/>
      <c r="S189" s="113"/>
      <c r="T189" s="113"/>
      <c r="U189" s="113"/>
      <c r="V189" s="49"/>
      <c r="W189" s="49"/>
    </row>
    <row r="190" spans="1:21" ht="14.25">
      <c r="A190" s="71" t="s">
        <v>45</v>
      </c>
      <c r="B190" s="124" t="s">
        <v>148</v>
      </c>
      <c r="C190" s="124"/>
      <c r="D190" s="124"/>
      <c r="E190" s="124"/>
      <c r="F190" s="124"/>
      <c r="G190" s="124"/>
      <c r="H190" s="124"/>
      <c r="I190" s="124"/>
      <c r="J190" s="124"/>
      <c r="K190" s="124"/>
      <c r="L190" s="124"/>
      <c r="M190" s="124"/>
      <c r="N190" s="124"/>
      <c r="O190" s="124"/>
      <c r="P190" s="124"/>
      <c r="Q190" s="124"/>
      <c r="R190" s="124"/>
      <c r="S190" s="124"/>
      <c r="T190" s="124"/>
      <c r="U190" s="124"/>
    </row>
    <row r="191" spans="1:21" ht="14.25">
      <c r="A191" s="71" t="s">
        <v>46</v>
      </c>
      <c r="B191" s="124" t="s">
        <v>149</v>
      </c>
      <c r="C191" s="124"/>
      <c r="D191" s="124"/>
      <c r="E191" s="124"/>
      <c r="F191" s="124"/>
      <c r="G191" s="124"/>
      <c r="H191" s="124"/>
      <c r="I191" s="124"/>
      <c r="J191" s="124"/>
      <c r="K191" s="124"/>
      <c r="L191" s="124"/>
      <c r="M191" s="124"/>
      <c r="N191" s="124"/>
      <c r="O191" s="124"/>
      <c r="P191" s="124"/>
      <c r="Q191" s="124"/>
      <c r="R191" s="124"/>
      <c r="S191" s="124"/>
      <c r="T191" s="124"/>
      <c r="U191" s="124"/>
    </row>
    <row r="192" spans="1:21" ht="14.25">
      <c r="A192" s="71" t="s">
        <v>47</v>
      </c>
      <c r="B192" s="117" t="s">
        <v>150</v>
      </c>
      <c r="C192" s="122"/>
      <c r="D192" s="122"/>
      <c r="E192" s="122"/>
      <c r="F192" s="122"/>
      <c r="G192" s="122"/>
      <c r="H192" s="122"/>
      <c r="I192" s="122"/>
      <c r="J192" s="122"/>
      <c r="K192" s="122"/>
      <c r="L192" s="122"/>
      <c r="M192" s="122"/>
      <c r="N192" s="122"/>
      <c r="O192" s="122"/>
      <c r="P192" s="122"/>
      <c r="Q192" s="122"/>
      <c r="R192" s="122"/>
      <c r="S192" s="122"/>
      <c r="T192" s="122"/>
      <c r="U192" s="123"/>
    </row>
    <row r="193" spans="1:21" ht="12.75" customHeight="1">
      <c r="A193" s="109" t="s">
        <v>184</v>
      </c>
      <c r="B193" s="115" t="s">
        <v>173</v>
      </c>
      <c r="C193" s="115"/>
      <c r="D193" s="115"/>
      <c r="E193" s="115"/>
      <c r="F193" s="115"/>
      <c r="G193" s="115"/>
      <c r="H193" s="115"/>
      <c r="I193" s="115"/>
      <c r="J193" s="115" t="s">
        <v>174</v>
      </c>
      <c r="K193" s="115"/>
      <c r="L193" s="115"/>
      <c r="M193" s="115"/>
      <c r="N193" s="115"/>
      <c r="O193" s="115"/>
      <c r="P193" s="115"/>
      <c r="Q193" s="115"/>
      <c r="R193" s="115" t="s">
        <v>179</v>
      </c>
      <c r="S193" s="115"/>
      <c r="T193" s="115"/>
      <c r="U193" s="115"/>
    </row>
    <row r="194" spans="1:21" ht="24.75">
      <c r="A194" s="110"/>
      <c r="B194" s="8" t="s">
        <v>48</v>
      </c>
      <c r="C194" s="8" t="s">
        <v>170</v>
      </c>
      <c r="D194" s="8" t="s">
        <v>165</v>
      </c>
      <c r="E194" s="8" t="s">
        <v>166</v>
      </c>
      <c r="F194" s="8" t="s">
        <v>167</v>
      </c>
      <c r="G194" s="8" t="s">
        <v>171</v>
      </c>
      <c r="H194" s="8" t="s">
        <v>172</v>
      </c>
      <c r="I194" s="8" t="s">
        <v>168</v>
      </c>
      <c r="J194" s="8" t="s">
        <v>163</v>
      </c>
      <c r="K194" s="8" t="s">
        <v>169</v>
      </c>
      <c r="L194" s="8" t="s">
        <v>58</v>
      </c>
      <c r="M194" s="8" t="s">
        <v>175</v>
      </c>
      <c r="N194" s="8" t="s">
        <v>176</v>
      </c>
      <c r="O194" s="8" t="s">
        <v>177</v>
      </c>
      <c r="P194" s="8" t="s">
        <v>178</v>
      </c>
      <c r="Q194" s="8" t="s">
        <v>164</v>
      </c>
      <c r="R194" s="8" t="s">
        <v>180</v>
      </c>
      <c r="S194" s="8" t="s">
        <v>181</v>
      </c>
      <c r="T194" s="8" t="s">
        <v>182</v>
      </c>
      <c r="U194" s="8" t="s">
        <v>183</v>
      </c>
    </row>
    <row r="195" spans="1:21" ht="12.75">
      <c r="A195" s="111"/>
      <c r="B195" s="28"/>
      <c r="C195" s="28"/>
      <c r="D195" s="28"/>
      <c r="E195" s="28"/>
      <c r="F195" s="28"/>
      <c r="G195" s="28"/>
      <c r="H195" s="28"/>
      <c r="I195" s="28"/>
      <c r="J195" s="28"/>
      <c r="K195" s="28"/>
      <c r="L195" s="28"/>
      <c r="M195" s="28"/>
      <c r="N195" s="28"/>
      <c r="O195" s="28"/>
      <c r="P195" s="28"/>
      <c r="Q195" s="28"/>
      <c r="R195" s="28"/>
      <c r="S195" s="28"/>
      <c r="T195" s="28"/>
      <c r="U195" s="28"/>
    </row>
    <row r="196" spans="1:21" ht="9.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row>
    <row r="197" spans="1:23" s="50" customFormat="1" ht="19.5" customHeight="1">
      <c r="A197" s="70">
        <v>23</v>
      </c>
      <c r="B197" s="113" t="s">
        <v>151</v>
      </c>
      <c r="C197" s="113"/>
      <c r="D197" s="113"/>
      <c r="E197" s="113"/>
      <c r="F197" s="113"/>
      <c r="G197" s="113"/>
      <c r="H197" s="113"/>
      <c r="I197" s="113"/>
      <c r="J197" s="113"/>
      <c r="K197" s="113"/>
      <c r="L197" s="113"/>
      <c r="M197" s="113"/>
      <c r="N197" s="113"/>
      <c r="O197" s="113"/>
      <c r="P197" s="113"/>
      <c r="Q197" s="113"/>
      <c r="R197" s="113"/>
      <c r="S197" s="113"/>
      <c r="T197" s="113"/>
      <c r="U197" s="113"/>
      <c r="V197" s="49"/>
      <c r="W197" s="49"/>
    </row>
    <row r="198" spans="1:21" ht="14.25">
      <c r="A198" s="71" t="s">
        <v>45</v>
      </c>
      <c r="B198" s="124" t="s">
        <v>152</v>
      </c>
      <c r="C198" s="124"/>
      <c r="D198" s="124"/>
      <c r="E198" s="124"/>
      <c r="F198" s="124"/>
      <c r="G198" s="124"/>
      <c r="H198" s="124"/>
      <c r="I198" s="124"/>
      <c r="J198" s="124"/>
      <c r="K198" s="124"/>
      <c r="L198" s="124"/>
      <c r="M198" s="124"/>
      <c r="N198" s="124"/>
      <c r="O198" s="124"/>
      <c r="P198" s="124"/>
      <c r="Q198" s="124"/>
      <c r="R198" s="124"/>
      <c r="S198" s="124"/>
      <c r="T198" s="124"/>
      <c r="U198" s="124"/>
    </row>
    <row r="199" spans="1:21" ht="14.25">
      <c r="A199" s="71" t="s">
        <v>46</v>
      </c>
      <c r="B199" s="124" t="s">
        <v>153</v>
      </c>
      <c r="C199" s="124"/>
      <c r="D199" s="124"/>
      <c r="E199" s="124"/>
      <c r="F199" s="124"/>
      <c r="G199" s="124"/>
      <c r="H199" s="124"/>
      <c r="I199" s="124"/>
      <c r="J199" s="124"/>
      <c r="K199" s="124"/>
      <c r="L199" s="124"/>
      <c r="M199" s="124"/>
      <c r="N199" s="124"/>
      <c r="O199" s="124"/>
      <c r="P199" s="124"/>
      <c r="Q199" s="124"/>
      <c r="R199" s="124"/>
      <c r="S199" s="124"/>
      <c r="T199" s="124"/>
      <c r="U199" s="124"/>
    </row>
    <row r="200" spans="1:21" ht="14.25">
      <c r="A200" s="71" t="s">
        <v>47</v>
      </c>
      <c r="B200" s="117" t="s">
        <v>154</v>
      </c>
      <c r="C200" s="122"/>
      <c r="D200" s="122"/>
      <c r="E200" s="122"/>
      <c r="F200" s="122"/>
      <c r="G200" s="122"/>
      <c r="H200" s="122"/>
      <c r="I200" s="122"/>
      <c r="J200" s="122"/>
      <c r="K200" s="122"/>
      <c r="L200" s="122"/>
      <c r="M200" s="122"/>
      <c r="N200" s="122"/>
      <c r="O200" s="122"/>
      <c r="P200" s="122"/>
      <c r="Q200" s="122"/>
      <c r="R200" s="122"/>
      <c r="S200" s="122"/>
      <c r="T200" s="122"/>
      <c r="U200" s="123"/>
    </row>
    <row r="201" spans="1:21" ht="12.75" customHeight="1">
      <c r="A201" s="109" t="s">
        <v>184</v>
      </c>
      <c r="B201" s="115" t="s">
        <v>173</v>
      </c>
      <c r="C201" s="115"/>
      <c r="D201" s="115"/>
      <c r="E201" s="115"/>
      <c r="F201" s="115"/>
      <c r="G201" s="115"/>
      <c r="H201" s="115"/>
      <c r="I201" s="115"/>
      <c r="J201" s="115" t="s">
        <v>174</v>
      </c>
      <c r="K201" s="115"/>
      <c r="L201" s="115"/>
      <c r="M201" s="115"/>
      <c r="N201" s="115"/>
      <c r="O201" s="115"/>
      <c r="P201" s="115"/>
      <c r="Q201" s="115"/>
      <c r="R201" s="115" t="s">
        <v>179</v>
      </c>
      <c r="S201" s="115"/>
      <c r="T201" s="115"/>
      <c r="U201" s="115"/>
    </row>
    <row r="202" spans="1:21" ht="24.75">
      <c r="A202" s="110"/>
      <c r="B202" s="8" t="s">
        <v>48</v>
      </c>
      <c r="C202" s="8" t="s">
        <v>170</v>
      </c>
      <c r="D202" s="8" t="s">
        <v>165</v>
      </c>
      <c r="E202" s="8" t="s">
        <v>166</v>
      </c>
      <c r="F202" s="8" t="s">
        <v>167</v>
      </c>
      <c r="G202" s="8" t="s">
        <v>171</v>
      </c>
      <c r="H202" s="8" t="s">
        <v>172</v>
      </c>
      <c r="I202" s="8" t="s">
        <v>168</v>
      </c>
      <c r="J202" s="8" t="s">
        <v>163</v>
      </c>
      <c r="K202" s="8" t="s">
        <v>169</v>
      </c>
      <c r="L202" s="8" t="s">
        <v>58</v>
      </c>
      <c r="M202" s="8" t="s">
        <v>175</v>
      </c>
      <c r="N202" s="8" t="s">
        <v>176</v>
      </c>
      <c r="O202" s="8" t="s">
        <v>177</v>
      </c>
      <c r="P202" s="8" t="s">
        <v>178</v>
      </c>
      <c r="Q202" s="8" t="s">
        <v>164</v>
      </c>
      <c r="R202" s="8" t="s">
        <v>180</v>
      </c>
      <c r="S202" s="8" t="s">
        <v>181</v>
      </c>
      <c r="T202" s="8" t="s">
        <v>182</v>
      </c>
      <c r="U202" s="8" t="s">
        <v>183</v>
      </c>
    </row>
    <row r="203" spans="1:21" ht="12.75">
      <c r="A203" s="111"/>
      <c r="B203" s="28"/>
      <c r="C203" s="28"/>
      <c r="D203" s="28"/>
      <c r="E203" s="28"/>
      <c r="F203" s="28"/>
      <c r="G203" s="28"/>
      <c r="H203" s="28"/>
      <c r="I203" s="28"/>
      <c r="J203" s="28"/>
      <c r="K203" s="28"/>
      <c r="L203" s="28"/>
      <c r="M203" s="28"/>
      <c r="N203" s="28"/>
      <c r="O203" s="28"/>
      <c r="P203" s="28"/>
      <c r="Q203" s="28"/>
      <c r="R203" s="28"/>
      <c r="S203" s="28"/>
      <c r="T203" s="28"/>
      <c r="U203" s="28"/>
    </row>
    <row r="204" spans="1:21" ht="9.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row>
    <row r="205" spans="1:23" s="50" customFormat="1" ht="19.5" customHeight="1">
      <c r="A205" s="70">
        <v>24</v>
      </c>
      <c r="B205" s="113" t="s">
        <v>155</v>
      </c>
      <c r="C205" s="113"/>
      <c r="D205" s="113"/>
      <c r="E205" s="113"/>
      <c r="F205" s="113"/>
      <c r="G205" s="113"/>
      <c r="H205" s="113"/>
      <c r="I205" s="113"/>
      <c r="J205" s="113"/>
      <c r="K205" s="113"/>
      <c r="L205" s="113"/>
      <c r="M205" s="113"/>
      <c r="N205" s="113"/>
      <c r="O205" s="113"/>
      <c r="P205" s="113"/>
      <c r="Q205" s="113"/>
      <c r="R205" s="113"/>
      <c r="S205" s="113"/>
      <c r="T205" s="113"/>
      <c r="U205" s="113"/>
      <c r="V205" s="49"/>
      <c r="W205" s="49"/>
    </row>
    <row r="206" spans="1:21" ht="25.5" customHeight="1">
      <c r="A206" s="71" t="s">
        <v>45</v>
      </c>
      <c r="B206" s="124" t="s">
        <v>156</v>
      </c>
      <c r="C206" s="124"/>
      <c r="D206" s="124"/>
      <c r="E206" s="124"/>
      <c r="F206" s="124"/>
      <c r="G206" s="124"/>
      <c r="H206" s="124"/>
      <c r="I206" s="124"/>
      <c r="J206" s="124"/>
      <c r="K206" s="124"/>
      <c r="L206" s="124"/>
      <c r="M206" s="124"/>
      <c r="N206" s="124"/>
      <c r="O206" s="124"/>
      <c r="P206" s="124"/>
      <c r="Q206" s="124"/>
      <c r="R206" s="124"/>
      <c r="S206" s="124"/>
      <c r="T206" s="124"/>
      <c r="U206" s="124"/>
    </row>
    <row r="207" spans="1:21" ht="14.25">
      <c r="A207" s="71" t="s">
        <v>46</v>
      </c>
      <c r="B207" s="124" t="s">
        <v>157</v>
      </c>
      <c r="C207" s="124"/>
      <c r="D207" s="124"/>
      <c r="E207" s="124"/>
      <c r="F207" s="124"/>
      <c r="G207" s="124"/>
      <c r="H207" s="124"/>
      <c r="I207" s="124"/>
      <c r="J207" s="124"/>
      <c r="K207" s="124"/>
      <c r="L207" s="124"/>
      <c r="M207" s="124"/>
      <c r="N207" s="124"/>
      <c r="O207" s="124"/>
      <c r="P207" s="124"/>
      <c r="Q207" s="124"/>
      <c r="R207" s="124"/>
      <c r="S207" s="124"/>
      <c r="T207" s="124"/>
      <c r="U207" s="124"/>
    </row>
    <row r="208" spans="1:21" ht="27.75" customHeight="1">
      <c r="A208" s="71" t="s">
        <v>47</v>
      </c>
      <c r="B208" s="117" t="s">
        <v>158</v>
      </c>
      <c r="C208" s="122"/>
      <c r="D208" s="122"/>
      <c r="E208" s="122"/>
      <c r="F208" s="122"/>
      <c r="G208" s="122"/>
      <c r="H208" s="122"/>
      <c r="I208" s="122"/>
      <c r="J208" s="122"/>
      <c r="K208" s="122"/>
      <c r="L208" s="122"/>
      <c r="M208" s="122"/>
      <c r="N208" s="122"/>
      <c r="O208" s="122"/>
      <c r="P208" s="122"/>
      <c r="Q208" s="122"/>
      <c r="R208" s="122"/>
      <c r="S208" s="122"/>
      <c r="T208" s="122"/>
      <c r="U208" s="123"/>
    </row>
    <row r="209" spans="1:21" ht="12.75" customHeight="1">
      <c r="A209" s="109" t="s">
        <v>184</v>
      </c>
      <c r="B209" s="115" t="s">
        <v>173</v>
      </c>
      <c r="C209" s="115"/>
      <c r="D209" s="115"/>
      <c r="E209" s="115"/>
      <c r="F209" s="115"/>
      <c r="G209" s="115"/>
      <c r="H209" s="115"/>
      <c r="I209" s="115"/>
      <c r="J209" s="115" t="s">
        <v>174</v>
      </c>
      <c r="K209" s="115"/>
      <c r="L209" s="115"/>
      <c r="M209" s="115"/>
      <c r="N209" s="115"/>
      <c r="O209" s="115"/>
      <c r="P209" s="115"/>
      <c r="Q209" s="115"/>
      <c r="R209" s="115" t="s">
        <v>179</v>
      </c>
      <c r="S209" s="115"/>
      <c r="T209" s="115"/>
      <c r="U209" s="115"/>
    </row>
    <row r="210" spans="1:21" ht="24.75">
      <c r="A210" s="110"/>
      <c r="B210" s="8" t="s">
        <v>48</v>
      </c>
      <c r="C210" s="8" t="s">
        <v>170</v>
      </c>
      <c r="D210" s="8" t="s">
        <v>165</v>
      </c>
      <c r="E210" s="8" t="s">
        <v>166</v>
      </c>
      <c r="F210" s="8" t="s">
        <v>167</v>
      </c>
      <c r="G210" s="8" t="s">
        <v>171</v>
      </c>
      <c r="H210" s="8" t="s">
        <v>172</v>
      </c>
      <c r="I210" s="8" t="s">
        <v>168</v>
      </c>
      <c r="J210" s="8" t="s">
        <v>163</v>
      </c>
      <c r="K210" s="8" t="s">
        <v>169</v>
      </c>
      <c r="L210" s="8" t="s">
        <v>58</v>
      </c>
      <c r="M210" s="8" t="s">
        <v>175</v>
      </c>
      <c r="N210" s="8" t="s">
        <v>176</v>
      </c>
      <c r="O210" s="8" t="s">
        <v>177</v>
      </c>
      <c r="P210" s="8" t="s">
        <v>178</v>
      </c>
      <c r="Q210" s="8" t="s">
        <v>164</v>
      </c>
      <c r="R210" s="8" t="s">
        <v>180</v>
      </c>
      <c r="S210" s="8" t="s">
        <v>181</v>
      </c>
      <c r="T210" s="8" t="s">
        <v>182</v>
      </c>
      <c r="U210" s="8" t="s">
        <v>183</v>
      </c>
    </row>
    <row r="211" spans="1:21" ht="12.75">
      <c r="A211" s="111"/>
      <c r="B211" s="28"/>
      <c r="C211" s="28"/>
      <c r="D211" s="28"/>
      <c r="E211" s="28"/>
      <c r="F211" s="28"/>
      <c r="G211" s="28"/>
      <c r="H211" s="28"/>
      <c r="I211" s="28"/>
      <c r="J211" s="28"/>
      <c r="K211" s="28"/>
      <c r="L211" s="28"/>
      <c r="M211" s="28"/>
      <c r="N211" s="28"/>
      <c r="O211" s="28"/>
      <c r="P211" s="28"/>
      <c r="Q211" s="28"/>
      <c r="R211" s="28"/>
      <c r="S211" s="28"/>
      <c r="T211" s="28"/>
      <c r="U211" s="28"/>
    </row>
    <row r="212" spans="1:21" ht="9.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row>
    <row r="213" spans="1:23" s="50" customFormat="1" ht="19.5" customHeight="1">
      <c r="A213" s="70">
        <v>25</v>
      </c>
      <c r="B213" s="113" t="s">
        <v>159</v>
      </c>
      <c r="C213" s="113"/>
      <c r="D213" s="113"/>
      <c r="E213" s="113"/>
      <c r="F213" s="113"/>
      <c r="G213" s="113"/>
      <c r="H213" s="113"/>
      <c r="I213" s="113"/>
      <c r="J213" s="113"/>
      <c r="K213" s="113"/>
      <c r="L213" s="113"/>
      <c r="M213" s="113"/>
      <c r="N213" s="113"/>
      <c r="O213" s="113"/>
      <c r="P213" s="113"/>
      <c r="Q213" s="113"/>
      <c r="R213" s="113"/>
      <c r="S213" s="113"/>
      <c r="T213" s="113"/>
      <c r="U213" s="113"/>
      <c r="V213" s="49"/>
      <c r="W213" s="49"/>
    </row>
    <row r="214" spans="1:21" ht="14.25">
      <c r="A214" s="71" t="s">
        <v>45</v>
      </c>
      <c r="B214" s="117" t="s">
        <v>160</v>
      </c>
      <c r="C214" s="118"/>
      <c r="D214" s="118"/>
      <c r="E214" s="118"/>
      <c r="F214" s="118"/>
      <c r="G214" s="118"/>
      <c r="H214" s="118"/>
      <c r="I214" s="118"/>
      <c r="J214" s="118"/>
      <c r="K214" s="118"/>
      <c r="L214" s="118"/>
      <c r="M214" s="118"/>
      <c r="N214" s="118"/>
      <c r="O214" s="118"/>
      <c r="P214" s="118"/>
      <c r="Q214" s="118"/>
      <c r="R214" s="118"/>
      <c r="S214" s="118"/>
      <c r="T214" s="118"/>
      <c r="U214" s="119"/>
    </row>
    <row r="215" spans="1:21" ht="14.25">
      <c r="A215" s="71" t="s">
        <v>46</v>
      </c>
      <c r="B215" s="124" t="s">
        <v>161</v>
      </c>
      <c r="C215" s="124"/>
      <c r="D215" s="124"/>
      <c r="E215" s="124"/>
      <c r="F215" s="124"/>
      <c r="G215" s="124"/>
      <c r="H215" s="124"/>
      <c r="I215" s="124"/>
      <c r="J215" s="124"/>
      <c r="K215" s="124"/>
      <c r="L215" s="124"/>
      <c r="M215" s="124"/>
      <c r="N215" s="124"/>
      <c r="O215" s="124"/>
      <c r="P215" s="124"/>
      <c r="Q215" s="124"/>
      <c r="R215" s="124"/>
      <c r="S215" s="124"/>
      <c r="T215" s="124"/>
      <c r="U215" s="124"/>
    </row>
    <row r="216" spans="1:21" ht="14.25">
      <c r="A216" s="71" t="s">
        <v>47</v>
      </c>
      <c r="B216" s="117" t="s">
        <v>162</v>
      </c>
      <c r="C216" s="118"/>
      <c r="D216" s="118"/>
      <c r="E216" s="118"/>
      <c r="F216" s="118"/>
      <c r="G216" s="118"/>
      <c r="H216" s="118"/>
      <c r="I216" s="118"/>
      <c r="J216" s="118"/>
      <c r="K216" s="118"/>
      <c r="L216" s="118"/>
      <c r="M216" s="118"/>
      <c r="N216" s="118"/>
      <c r="O216" s="118"/>
      <c r="P216" s="118"/>
      <c r="Q216" s="118"/>
      <c r="R216" s="118"/>
      <c r="S216" s="118"/>
      <c r="T216" s="118"/>
      <c r="U216" s="119"/>
    </row>
    <row r="217" spans="1:21" ht="12.75" customHeight="1">
      <c r="A217" s="109" t="s">
        <v>184</v>
      </c>
      <c r="B217" s="115" t="s">
        <v>173</v>
      </c>
      <c r="C217" s="115"/>
      <c r="D217" s="115"/>
      <c r="E217" s="115"/>
      <c r="F217" s="115"/>
      <c r="G217" s="115"/>
      <c r="H217" s="115"/>
      <c r="I217" s="115"/>
      <c r="J217" s="115" t="s">
        <v>174</v>
      </c>
      <c r="K217" s="115"/>
      <c r="L217" s="115"/>
      <c r="M217" s="115"/>
      <c r="N217" s="115"/>
      <c r="O217" s="115"/>
      <c r="P217" s="115"/>
      <c r="Q217" s="115"/>
      <c r="R217" s="115" t="s">
        <v>179</v>
      </c>
      <c r="S217" s="115"/>
      <c r="T217" s="115"/>
      <c r="U217" s="115"/>
    </row>
    <row r="218" spans="1:21" ht="24.75">
      <c r="A218" s="110"/>
      <c r="B218" s="8" t="s">
        <v>48</v>
      </c>
      <c r="C218" s="8" t="s">
        <v>170</v>
      </c>
      <c r="D218" s="8" t="s">
        <v>165</v>
      </c>
      <c r="E218" s="8" t="s">
        <v>166</v>
      </c>
      <c r="F218" s="8" t="s">
        <v>167</v>
      </c>
      <c r="G218" s="8" t="s">
        <v>171</v>
      </c>
      <c r="H218" s="8" t="s">
        <v>172</v>
      </c>
      <c r="I218" s="8" t="s">
        <v>168</v>
      </c>
      <c r="J218" s="8" t="s">
        <v>163</v>
      </c>
      <c r="K218" s="8" t="s">
        <v>169</v>
      </c>
      <c r="L218" s="8" t="s">
        <v>58</v>
      </c>
      <c r="M218" s="8" t="s">
        <v>175</v>
      </c>
      <c r="N218" s="8" t="s">
        <v>176</v>
      </c>
      <c r="O218" s="8" t="s">
        <v>177</v>
      </c>
      <c r="P218" s="8" t="s">
        <v>178</v>
      </c>
      <c r="Q218" s="8" t="s">
        <v>164</v>
      </c>
      <c r="R218" s="8" t="s">
        <v>180</v>
      </c>
      <c r="S218" s="8" t="s">
        <v>181</v>
      </c>
      <c r="T218" s="8" t="s">
        <v>182</v>
      </c>
      <c r="U218" s="8" t="s">
        <v>183</v>
      </c>
    </row>
    <row r="219" spans="1:21" ht="12.75">
      <c r="A219" s="111"/>
      <c r="B219" s="28"/>
      <c r="C219" s="28"/>
      <c r="D219" s="28"/>
      <c r="E219" s="28"/>
      <c r="F219" s="28"/>
      <c r="G219" s="28"/>
      <c r="H219" s="28"/>
      <c r="I219" s="28"/>
      <c r="J219" s="28"/>
      <c r="K219" s="28"/>
      <c r="L219" s="28"/>
      <c r="M219" s="28"/>
      <c r="N219" s="28"/>
      <c r="O219" s="28"/>
      <c r="P219" s="28"/>
      <c r="Q219" s="28"/>
      <c r="R219" s="28"/>
      <c r="S219" s="28"/>
      <c r="T219" s="28"/>
      <c r="U219" s="28"/>
    </row>
    <row r="220" ht="13.5" thickBot="1"/>
    <row r="221" spans="1:21" ht="19.5" customHeight="1">
      <c r="A221" s="133" t="s">
        <v>185</v>
      </c>
      <c r="B221" s="136" t="s">
        <v>173</v>
      </c>
      <c r="C221" s="137"/>
      <c r="D221" s="137"/>
      <c r="E221" s="137"/>
      <c r="F221" s="137"/>
      <c r="G221" s="137"/>
      <c r="H221" s="137"/>
      <c r="I221" s="138"/>
      <c r="J221" s="136" t="s">
        <v>174</v>
      </c>
      <c r="K221" s="137"/>
      <c r="L221" s="137"/>
      <c r="M221" s="137"/>
      <c r="N221" s="137"/>
      <c r="O221" s="137"/>
      <c r="P221" s="137"/>
      <c r="Q221" s="138"/>
      <c r="R221" s="139" t="s">
        <v>179</v>
      </c>
      <c r="S221" s="137"/>
      <c r="T221" s="137"/>
      <c r="U221" s="138"/>
    </row>
    <row r="222" spans="1:21" ht="33.75" thickBot="1">
      <c r="A222" s="134"/>
      <c r="B222" s="9" t="s">
        <v>48</v>
      </c>
      <c r="C222" s="10" t="s">
        <v>170</v>
      </c>
      <c r="D222" s="11" t="s">
        <v>165</v>
      </c>
      <c r="E222" s="10" t="s">
        <v>166</v>
      </c>
      <c r="F222" s="11" t="s">
        <v>167</v>
      </c>
      <c r="G222" s="10" t="s">
        <v>171</v>
      </c>
      <c r="H222" s="11" t="s">
        <v>172</v>
      </c>
      <c r="I222" s="12" t="s">
        <v>168</v>
      </c>
      <c r="J222" s="9" t="s">
        <v>163</v>
      </c>
      <c r="K222" s="10" t="s">
        <v>169</v>
      </c>
      <c r="L222" s="11" t="s">
        <v>58</v>
      </c>
      <c r="M222" s="10" t="s">
        <v>175</v>
      </c>
      <c r="N222" s="11" t="s">
        <v>176</v>
      </c>
      <c r="O222" s="10" t="s">
        <v>177</v>
      </c>
      <c r="P222" s="11" t="s">
        <v>178</v>
      </c>
      <c r="Q222" s="12" t="s">
        <v>164</v>
      </c>
      <c r="R222" s="13" t="s">
        <v>180</v>
      </c>
      <c r="S222" s="10" t="s">
        <v>181</v>
      </c>
      <c r="T222" s="11" t="s">
        <v>182</v>
      </c>
      <c r="U222" s="12" t="s">
        <v>183</v>
      </c>
    </row>
    <row r="223" spans="1:21" ht="13.5" thickBot="1">
      <c r="A223" s="135"/>
      <c r="B223" s="14">
        <f>+F9</f>
        <v>0</v>
      </c>
      <c r="C223" s="15">
        <f>+F10</f>
        <v>0</v>
      </c>
      <c r="D223" s="16">
        <f>+F11</f>
        <v>0</v>
      </c>
      <c r="E223" s="15">
        <f>+F12</f>
        <v>0</v>
      </c>
      <c r="F223" s="16">
        <f>+F13</f>
        <v>0</v>
      </c>
      <c r="G223" s="15">
        <f>+F14</f>
        <v>0</v>
      </c>
      <c r="H223" s="16">
        <f>+F15</f>
        <v>0</v>
      </c>
      <c r="I223" s="17">
        <f>+F16</f>
        <v>0</v>
      </c>
      <c r="J223" s="14">
        <f>+N9</f>
        <v>0</v>
      </c>
      <c r="K223" s="15">
        <f>+N10</f>
        <v>0</v>
      </c>
      <c r="L223" s="16">
        <f>+N11</f>
        <v>0</v>
      </c>
      <c r="M223" s="15">
        <f>+N12</f>
        <v>0</v>
      </c>
      <c r="N223" s="16">
        <f>+N13</f>
        <v>0</v>
      </c>
      <c r="O223" s="15">
        <f>+N14</f>
        <v>0</v>
      </c>
      <c r="P223" s="16">
        <f>+N15</f>
        <v>0</v>
      </c>
      <c r="Q223" s="17">
        <f>+N16</f>
        <v>0</v>
      </c>
      <c r="R223" s="18">
        <f>+U9</f>
        <v>0</v>
      </c>
      <c r="S223" s="15">
        <f>+U10</f>
        <v>0</v>
      </c>
      <c r="T223" s="16">
        <f>+U11</f>
        <v>0</v>
      </c>
      <c r="U223" s="17">
        <f>+U12</f>
        <v>0</v>
      </c>
    </row>
    <row r="224" spans="1:21" ht="12.75">
      <c r="A224" s="73">
        <v>1</v>
      </c>
      <c r="B224" s="29" t="str">
        <f>+IF(B$223="x",B27," ")</f>
        <v> </v>
      </c>
      <c r="C224" s="30" t="str">
        <f aca="true" t="shared" si="0" ref="C224:U224">+IF(C$223="x",C27," ")</f>
        <v> </v>
      </c>
      <c r="D224" s="31" t="str">
        <f t="shared" si="0"/>
        <v> </v>
      </c>
      <c r="E224" s="30" t="str">
        <f t="shared" si="0"/>
        <v> </v>
      </c>
      <c r="F224" s="31" t="str">
        <f t="shared" si="0"/>
        <v> </v>
      </c>
      <c r="G224" s="30" t="str">
        <f t="shared" si="0"/>
        <v> </v>
      </c>
      <c r="H224" s="31" t="str">
        <f t="shared" si="0"/>
        <v> </v>
      </c>
      <c r="I224" s="32" t="str">
        <f t="shared" si="0"/>
        <v> </v>
      </c>
      <c r="J224" s="29" t="str">
        <f t="shared" si="0"/>
        <v> </v>
      </c>
      <c r="K224" s="30" t="str">
        <f t="shared" si="0"/>
        <v> </v>
      </c>
      <c r="L224" s="31" t="str">
        <f t="shared" si="0"/>
        <v> </v>
      </c>
      <c r="M224" s="30" t="str">
        <f t="shared" si="0"/>
        <v> </v>
      </c>
      <c r="N224" s="31" t="str">
        <f t="shared" si="0"/>
        <v> </v>
      </c>
      <c r="O224" s="30" t="str">
        <f t="shared" si="0"/>
        <v> </v>
      </c>
      <c r="P224" s="31" t="str">
        <f t="shared" si="0"/>
        <v> </v>
      </c>
      <c r="Q224" s="32" t="str">
        <f t="shared" si="0"/>
        <v> </v>
      </c>
      <c r="R224" s="33" t="str">
        <f t="shared" si="0"/>
        <v> </v>
      </c>
      <c r="S224" s="30" t="str">
        <f t="shared" si="0"/>
        <v> </v>
      </c>
      <c r="T224" s="31" t="str">
        <f t="shared" si="0"/>
        <v> </v>
      </c>
      <c r="U224" s="32" t="str">
        <f t="shared" si="0"/>
        <v> </v>
      </c>
    </row>
    <row r="225" spans="1:21" ht="12.75">
      <c r="A225" s="74">
        <v>2</v>
      </c>
      <c r="B225" s="29" t="str">
        <f>+IF(B$223="x",B35," ")</f>
        <v> </v>
      </c>
      <c r="C225" s="34" t="str">
        <f aca="true" t="shared" si="1" ref="C225:U225">+IF(C$223="x",C35," ")</f>
        <v> </v>
      </c>
      <c r="D225" s="28" t="str">
        <f t="shared" si="1"/>
        <v> </v>
      </c>
      <c r="E225" s="34" t="str">
        <f t="shared" si="1"/>
        <v> </v>
      </c>
      <c r="F225" s="28" t="str">
        <f t="shared" si="1"/>
        <v> </v>
      </c>
      <c r="G225" s="34" t="str">
        <f t="shared" si="1"/>
        <v> </v>
      </c>
      <c r="H225" s="28" t="str">
        <f t="shared" si="1"/>
        <v> </v>
      </c>
      <c r="I225" s="35" t="str">
        <f t="shared" si="1"/>
        <v> </v>
      </c>
      <c r="J225" s="36" t="str">
        <f t="shared" si="1"/>
        <v> </v>
      </c>
      <c r="K225" s="34" t="str">
        <f t="shared" si="1"/>
        <v> </v>
      </c>
      <c r="L225" s="28" t="str">
        <f t="shared" si="1"/>
        <v> </v>
      </c>
      <c r="M225" s="34" t="str">
        <f t="shared" si="1"/>
        <v> </v>
      </c>
      <c r="N225" s="28" t="str">
        <f t="shared" si="1"/>
        <v> </v>
      </c>
      <c r="O225" s="34" t="str">
        <f t="shared" si="1"/>
        <v> </v>
      </c>
      <c r="P225" s="28" t="str">
        <f t="shared" si="1"/>
        <v> </v>
      </c>
      <c r="Q225" s="35" t="str">
        <f t="shared" si="1"/>
        <v> </v>
      </c>
      <c r="R225" s="37" t="str">
        <f t="shared" si="1"/>
        <v> </v>
      </c>
      <c r="S225" s="34" t="str">
        <f t="shared" si="1"/>
        <v> </v>
      </c>
      <c r="T225" s="28" t="str">
        <f t="shared" si="1"/>
        <v> </v>
      </c>
      <c r="U225" s="35" t="str">
        <f t="shared" si="1"/>
        <v> </v>
      </c>
    </row>
    <row r="226" spans="1:21" ht="12.75">
      <c r="A226" s="74">
        <v>3</v>
      </c>
      <c r="B226" s="29" t="str">
        <f>+IF(B$223="x",B43," ")</f>
        <v> </v>
      </c>
      <c r="C226" s="34" t="str">
        <f aca="true" t="shared" si="2" ref="C226:U226">+IF(C$223="x",C43," ")</f>
        <v> </v>
      </c>
      <c r="D226" s="28" t="str">
        <f t="shared" si="2"/>
        <v> </v>
      </c>
      <c r="E226" s="34" t="str">
        <f t="shared" si="2"/>
        <v> </v>
      </c>
      <c r="F226" s="28" t="str">
        <f t="shared" si="2"/>
        <v> </v>
      </c>
      <c r="G226" s="34" t="str">
        <f t="shared" si="2"/>
        <v> </v>
      </c>
      <c r="H226" s="28" t="str">
        <f t="shared" si="2"/>
        <v> </v>
      </c>
      <c r="I226" s="35" t="str">
        <f t="shared" si="2"/>
        <v> </v>
      </c>
      <c r="J226" s="36" t="str">
        <f t="shared" si="2"/>
        <v> </v>
      </c>
      <c r="K226" s="34" t="str">
        <f t="shared" si="2"/>
        <v> </v>
      </c>
      <c r="L226" s="28" t="str">
        <f t="shared" si="2"/>
        <v> </v>
      </c>
      <c r="M226" s="34" t="str">
        <f t="shared" si="2"/>
        <v> </v>
      </c>
      <c r="N226" s="28" t="str">
        <f t="shared" si="2"/>
        <v> </v>
      </c>
      <c r="O226" s="34" t="str">
        <f t="shared" si="2"/>
        <v> </v>
      </c>
      <c r="P226" s="28" t="str">
        <f t="shared" si="2"/>
        <v> </v>
      </c>
      <c r="Q226" s="35" t="str">
        <f t="shared" si="2"/>
        <v> </v>
      </c>
      <c r="R226" s="37" t="str">
        <f t="shared" si="2"/>
        <v> </v>
      </c>
      <c r="S226" s="34" t="str">
        <f t="shared" si="2"/>
        <v> </v>
      </c>
      <c r="T226" s="28" t="str">
        <f t="shared" si="2"/>
        <v> </v>
      </c>
      <c r="U226" s="35" t="str">
        <f t="shared" si="2"/>
        <v> </v>
      </c>
    </row>
    <row r="227" spans="1:21" ht="12.75">
      <c r="A227" s="74">
        <v>4</v>
      </c>
      <c r="B227" s="29" t="str">
        <f>+IF(B$223="x",B51," ")</f>
        <v> </v>
      </c>
      <c r="C227" s="34" t="str">
        <f aca="true" t="shared" si="3" ref="C227:U227">+IF(C$223="x",C51," ")</f>
        <v> </v>
      </c>
      <c r="D227" s="28" t="str">
        <f t="shared" si="3"/>
        <v> </v>
      </c>
      <c r="E227" s="34" t="str">
        <f t="shared" si="3"/>
        <v> </v>
      </c>
      <c r="F227" s="28" t="str">
        <f t="shared" si="3"/>
        <v> </v>
      </c>
      <c r="G227" s="34" t="str">
        <f t="shared" si="3"/>
        <v> </v>
      </c>
      <c r="H227" s="28" t="str">
        <f t="shared" si="3"/>
        <v> </v>
      </c>
      <c r="I227" s="35" t="str">
        <f t="shared" si="3"/>
        <v> </v>
      </c>
      <c r="J227" s="36" t="str">
        <f t="shared" si="3"/>
        <v> </v>
      </c>
      <c r="K227" s="34" t="str">
        <f t="shared" si="3"/>
        <v> </v>
      </c>
      <c r="L227" s="28" t="str">
        <f t="shared" si="3"/>
        <v> </v>
      </c>
      <c r="M227" s="34" t="str">
        <f t="shared" si="3"/>
        <v> </v>
      </c>
      <c r="N227" s="28" t="str">
        <f t="shared" si="3"/>
        <v> </v>
      </c>
      <c r="O227" s="34" t="str">
        <f t="shared" si="3"/>
        <v> </v>
      </c>
      <c r="P227" s="28" t="str">
        <f t="shared" si="3"/>
        <v> </v>
      </c>
      <c r="Q227" s="35" t="str">
        <f t="shared" si="3"/>
        <v> </v>
      </c>
      <c r="R227" s="37" t="str">
        <f t="shared" si="3"/>
        <v> </v>
      </c>
      <c r="S227" s="34" t="str">
        <f t="shared" si="3"/>
        <v> </v>
      </c>
      <c r="T227" s="28" t="str">
        <f t="shared" si="3"/>
        <v> </v>
      </c>
      <c r="U227" s="35" t="str">
        <f t="shared" si="3"/>
        <v> </v>
      </c>
    </row>
    <row r="228" spans="1:21" ht="12.75">
      <c r="A228" s="74">
        <v>5</v>
      </c>
      <c r="B228" s="29" t="str">
        <f>+IF(B$223="x",B59," ")</f>
        <v> </v>
      </c>
      <c r="C228" s="34" t="str">
        <f aca="true" t="shared" si="4" ref="C228:U228">+IF(C$223="x",C59," ")</f>
        <v> </v>
      </c>
      <c r="D228" s="28" t="str">
        <f t="shared" si="4"/>
        <v> </v>
      </c>
      <c r="E228" s="34" t="str">
        <f t="shared" si="4"/>
        <v> </v>
      </c>
      <c r="F228" s="28" t="str">
        <f t="shared" si="4"/>
        <v> </v>
      </c>
      <c r="G228" s="34" t="str">
        <f t="shared" si="4"/>
        <v> </v>
      </c>
      <c r="H228" s="28" t="str">
        <f t="shared" si="4"/>
        <v> </v>
      </c>
      <c r="I228" s="35" t="str">
        <f t="shared" si="4"/>
        <v> </v>
      </c>
      <c r="J228" s="36" t="str">
        <f t="shared" si="4"/>
        <v> </v>
      </c>
      <c r="K228" s="34" t="str">
        <f t="shared" si="4"/>
        <v> </v>
      </c>
      <c r="L228" s="28" t="str">
        <f t="shared" si="4"/>
        <v> </v>
      </c>
      <c r="M228" s="34" t="str">
        <f t="shared" si="4"/>
        <v> </v>
      </c>
      <c r="N228" s="28" t="str">
        <f t="shared" si="4"/>
        <v> </v>
      </c>
      <c r="O228" s="34" t="str">
        <f t="shared" si="4"/>
        <v> </v>
      </c>
      <c r="P228" s="28" t="str">
        <f t="shared" si="4"/>
        <v> </v>
      </c>
      <c r="Q228" s="35" t="str">
        <f t="shared" si="4"/>
        <v> </v>
      </c>
      <c r="R228" s="37" t="str">
        <f t="shared" si="4"/>
        <v> </v>
      </c>
      <c r="S228" s="34" t="str">
        <f t="shared" si="4"/>
        <v> </v>
      </c>
      <c r="T228" s="28" t="str">
        <f t="shared" si="4"/>
        <v> </v>
      </c>
      <c r="U228" s="35" t="str">
        <f t="shared" si="4"/>
        <v> </v>
      </c>
    </row>
    <row r="229" spans="1:21" ht="12.75">
      <c r="A229" s="74">
        <v>6</v>
      </c>
      <c r="B229" s="29" t="str">
        <f>+IF(B$223="x",B67," ")</f>
        <v> </v>
      </c>
      <c r="C229" s="34" t="str">
        <f aca="true" t="shared" si="5" ref="C229:U229">+IF(C$223="x",C67," ")</f>
        <v> </v>
      </c>
      <c r="D229" s="28" t="str">
        <f t="shared" si="5"/>
        <v> </v>
      </c>
      <c r="E229" s="34" t="str">
        <f t="shared" si="5"/>
        <v> </v>
      </c>
      <c r="F229" s="28" t="str">
        <f t="shared" si="5"/>
        <v> </v>
      </c>
      <c r="G229" s="34" t="str">
        <f t="shared" si="5"/>
        <v> </v>
      </c>
      <c r="H229" s="28" t="str">
        <f t="shared" si="5"/>
        <v> </v>
      </c>
      <c r="I229" s="35" t="str">
        <f t="shared" si="5"/>
        <v> </v>
      </c>
      <c r="J229" s="36" t="str">
        <f t="shared" si="5"/>
        <v> </v>
      </c>
      <c r="K229" s="34" t="str">
        <f t="shared" si="5"/>
        <v> </v>
      </c>
      <c r="L229" s="28" t="str">
        <f t="shared" si="5"/>
        <v> </v>
      </c>
      <c r="M229" s="34" t="str">
        <f t="shared" si="5"/>
        <v> </v>
      </c>
      <c r="N229" s="28" t="str">
        <f t="shared" si="5"/>
        <v> </v>
      </c>
      <c r="O229" s="34" t="str">
        <f t="shared" si="5"/>
        <v> </v>
      </c>
      <c r="P229" s="28" t="str">
        <f t="shared" si="5"/>
        <v> </v>
      </c>
      <c r="Q229" s="35" t="str">
        <f t="shared" si="5"/>
        <v> </v>
      </c>
      <c r="R229" s="37" t="str">
        <f t="shared" si="5"/>
        <v> </v>
      </c>
      <c r="S229" s="34" t="str">
        <f t="shared" si="5"/>
        <v> </v>
      </c>
      <c r="T229" s="28" t="str">
        <f t="shared" si="5"/>
        <v> </v>
      </c>
      <c r="U229" s="35" t="str">
        <f t="shared" si="5"/>
        <v> </v>
      </c>
    </row>
    <row r="230" spans="1:21" ht="12.75">
      <c r="A230" s="74">
        <v>7</v>
      </c>
      <c r="B230" s="29" t="str">
        <f>+IF(B$223="x",B75," ")</f>
        <v> </v>
      </c>
      <c r="C230" s="34" t="str">
        <f aca="true" t="shared" si="6" ref="C230:U230">+IF(C$223="x",C75," ")</f>
        <v> </v>
      </c>
      <c r="D230" s="28" t="str">
        <f t="shared" si="6"/>
        <v> </v>
      </c>
      <c r="E230" s="34" t="str">
        <f t="shared" si="6"/>
        <v> </v>
      </c>
      <c r="F230" s="28" t="str">
        <f t="shared" si="6"/>
        <v> </v>
      </c>
      <c r="G230" s="34" t="str">
        <f t="shared" si="6"/>
        <v> </v>
      </c>
      <c r="H230" s="28" t="str">
        <f t="shared" si="6"/>
        <v> </v>
      </c>
      <c r="I230" s="35" t="str">
        <f t="shared" si="6"/>
        <v> </v>
      </c>
      <c r="J230" s="36" t="str">
        <f t="shared" si="6"/>
        <v> </v>
      </c>
      <c r="K230" s="34" t="str">
        <f t="shared" si="6"/>
        <v> </v>
      </c>
      <c r="L230" s="28" t="str">
        <f t="shared" si="6"/>
        <v> </v>
      </c>
      <c r="M230" s="34" t="str">
        <f t="shared" si="6"/>
        <v> </v>
      </c>
      <c r="N230" s="28" t="str">
        <f t="shared" si="6"/>
        <v> </v>
      </c>
      <c r="O230" s="34" t="str">
        <f t="shared" si="6"/>
        <v> </v>
      </c>
      <c r="P230" s="28" t="str">
        <f t="shared" si="6"/>
        <v> </v>
      </c>
      <c r="Q230" s="35" t="str">
        <f t="shared" si="6"/>
        <v> </v>
      </c>
      <c r="R230" s="37" t="str">
        <f t="shared" si="6"/>
        <v> </v>
      </c>
      <c r="S230" s="34" t="str">
        <f t="shared" si="6"/>
        <v> </v>
      </c>
      <c r="T230" s="28" t="str">
        <f t="shared" si="6"/>
        <v> </v>
      </c>
      <c r="U230" s="35" t="str">
        <f t="shared" si="6"/>
        <v> </v>
      </c>
    </row>
    <row r="231" spans="1:21" ht="12.75">
      <c r="A231" s="74">
        <v>8</v>
      </c>
      <c r="B231" s="29" t="str">
        <f>+IF(B$223="x",B83," ")</f>
        <v> </v>
      </c>
      <c r="C231" s="34" t="str">
        <f aca="true" t="shared" si="7" ref="C231:U231">+IF(C$223="x",C83," ")</f>
        <v> </v>
      </c>
      <c r="D231" s="28" t="str">
        <f t="shared" si="7"/>
        <v> </v>
      </c>
      <c r="E231" s="34" t="str">
        <f t="shared" si="7"/>
        <v> </v>
      </c>
      <c r="F231" s="28" t="str">
        <f t="shared" si="7"/>
        <v> </v>
      </c>
      <c r="G231" s="34" t="str">
        <f t="shared" si="7"/>
        <v> </v>
      </c>
      <c r="H231" s="28" t="str">
        <f t="shared" si="7"/>
        <v> </v>
      </c>
      <c r="I231" s="35" t="str">
        <f t="shared" si="7"/>
        <v> </v>
      </c>
      <c r="J231" s="36" t="str">
        <f t="shared" si="7"/>
        <v> </v>
      </c>
      <c r="K231" s="34" t="str">
        <f t="shared" si="7"/>
        <v> </v>
      </c>
      <c r="L231" s="28" t="str">
        <f t="shared" si="7"/>
        <v> </v>
      </c>
      <c r="M231" s="34" t="str">
        <f t="shared" si="7"/>
        <v> </v>
      </c>
      <c r="N231" s="28" t="str">
        <f t="shared" si="7"/>
        <v> </v>
      </c>
      <c r="O231" s="34" t="str">
        <f t="shared" si="7"/>
        <v> </v>
      </c>
      <c r="P231" s="28" t="str">
        <f t="shared" si="7"/>
        <v> </v>
      </c>
      <c r="Q231" s="35" t="str">
        <f t="shared" si="7"/>
        <v> </v>
      </c>
      <c r="R231" s="37" t="str">
        <f t="shared" si="7"/>
        <v> </v>
      </c>
      <c r="S231" s="34" t="str">
        <f t="shared" si="7"/>
        <v> </v>
      </c>
      <c r="T231" s="28" t="str">
        <f t="shared" si="7"/>
        <v> </v>
      </c>
      <c r="U231" s="35" t="str">
        <f t="shared" si="7"/>
        <v> </v>
      </c>
    </row>
    <row r="232" spans="1:21" ht="12.75">
      <c r="A232" s="74">
        <v>9</v>
      </c>
      <c r="B232" s="29" t="str">
        <f>+IF(B$223="x",B91," ")</f>
        <v> </v>
      </c>
      <c r="C232" s="34" t="str">
        <f aca="true" t="shared" si="8" ref="C232:U232">+IF(C$223="x",C91," ")</f>
        <v> </v>
      </c>
      <c r="D232" s="28" t="str">
        <f t="shared" si="8"/>
        <v> </v>
      </c>
      <c r="E232" s="34" t="str">
        <f t="shared" si="8"/>
        <v> </v>
      </c>
      <c r="F232" s="28" t="str">
        <f t="shared" si="8"/>
        <v> </v>
      </c>
      <c r="G232" s="34" t="str">
        <f t="shared" si="8"/>
        <v> </v>
      </c>
      <c r="H232" s="28" t="str">
        <f t="shared" si="8"/>
        <v> </v>
      </c>
      <c r="I232" s="35" t="str">
        <f t="shared" si="8"/>
        <v> </v>
      </c>
      <c r="J232" s="36" t="str">
        <f t="shared" si="8"/>
        <v> </v>
      </c>
      <c r="K232" s="34" t="str">
        <f t="shared" si="8"/>
        <v> </v>
      </c>
      <c r="L232" s="28" t="str">
        <f t="shared" si="8"/>
        <v> </v>
      </c>
      <c r="M232" s="34" t="str">
        <f t="shared" si="8"/>
        <v> </v>
      </c>
      <c r="N232" s="28" t="str">
        <f t="shared" si="8"/>
        <v> </v>
      </c>
      <c r="O232" s="34" t="str">
        <f t="shared" si="8"/>
        <v> </v>
      </c>
      <c r="P232" s="28" t="str">
        <f t="shared" si="8"/>
        <v> </v>
      </c>
      <c r="Q232" s="35" t="str">
        <f t="shared" si="8"/>
        <v> </v>
      </c>
      <c r="R232" s="37" t="str">
        <f t="shared" si="8"/>
        <v> </v>
      </c>
      <c r="S232" s="34" t="str">
        <f t="shared" si="8"/>
        <v> </v>
      </c>
      <c r="T232" s="28" t="str">
        <f t="shared" si="8"/>
        <v> </v>
      </c>
      <c r="U232" s="35" t="str">
        <f t="shared" si="8"/>
        <v> </v>
      </c>
    </row>
    <row r="233" spans="1:21" ht="12.75">
      <c r="A233" s="74">
        <v>10</v>
      </c>
      <c r="B233" s="29" t="str">
        <f>+IF(B$223="x",B99," ")</f>
        <v> </v>
      </c>
      <c r="C233" s="34" t="str">
        <f aca="true" t="shared" si="9" ref="C233:U233">+IF(C$223="x",C99," ")</f>
        <v> </v>
      </c>
      <c r="D233" s="28" t="str">
        <f t="shared" si="9"/>
        <v> </v>
      </c>
      <c r="E233" s="34" t="str">
        <f t="shared" si="9"/>
        <v> </v>
      </c>
      <c r="F233" s="28" t="str">
        <f t="shared" si="9"/>
        <v> </v>
      </c>
      <c r="G233" s="34" t="str">
        <f t="shared" si="9"/>
        <v> </v>
      </c>
      <c r="H233" s="28" t="str">
        <f t="shared" si="9"/>
        <v> </v>
      </c>
      <c r="I233" s="35" t="str">
        <f t="shared" si="9"/>
        <v> </v>
      </c>
      <c r="J233" s="36" t="str">
        <f t="shared" si="9"/>
        <v> </v>
      </c>
      <c r="K233" s="34" t="str">
        <f t="shared" si="9"/>
        <v> </v>
      </c>
      <c r="L233" s="28" t="str">
        <f t="shared" si="9"/>
        <v> </v>
      </c>
      <c r="M233" s="34" t="str">
        <f t="shared" si="9"/>
        <v> </v>
      </c>
      <c r="N233" s="28" t="str">
        <f t="shared" si="9"/>
        <v> </v>
      </c>
      <c r="O233" s="34" t="str">
        <f t="shared" si="9"/>
        <v> </v>
      </c>
      <c r="P233" s="28" t="str">
        <f t="shared" si="9"/>
        <v> </v>
      </c>
      <c r="Q233" s="35" t="str">
        <f t="shared" si="9"/>
        <v> </v>
      </c>
      <c r="R233" s="37" t="str">
        <f t="shared" si="9"/>
        <v> </v>
      </c>
      <c r="S233" s="34" t="str">
        <f t="shared" si="9"/>
        <v> </v>
      </c>
      <c r="T233" s="28" t="str">
        <f t="shared" si="9"/>
        <v> </v>
      </c>
      <c r="U233" s="35" t="str">
        <f t="shared" si="9"/>
        <v> </v>
      </c>
    </row>
    <row r="234" spans="1:21" ht="12.75">
      <c r="A234" s="74">
        <v>11</v>
      </c>
      <c r="B234" s="29" t="str">
        <f>+IF(B$223="x",B107," ")</f>
        <v> </v>
      </c>
      <c r="C234" s="34" t="str">
        <f aca="true" t="shared" si="10" ref="C234:U234">+IF(C$223="x",C107," ")</f>
        <v> </v>
      </c>
      <c r="D234" s="28" t="str">
        <f t="shared" si="10"/>
        <v> </v>
      </c>
      <c r="E234" s="34" t="str">
        <f t="shared" si="10"/>
        <v> </v>
      </c>
      <c r="F234" s="28" t="str">
        <f t="shared" si="10"/>
        <v> </v>
      </c>
      <c r="G234" s="34" t="str">
        <f t="shared" si="10"/>
        <v> </v>
      </c>
      <c r="H234" s="28" t="str">
        <f t="shared" si="10"/>
        <v> </v>
      </c>
      <c r="I234" s="35" t="str">
        <f t="shared" si="10"/>
        <v> </v>
      </c>
      <c r="J234" s="36" t="str">
        <f t="shared" si="10"/>
        <v> </v>
      </c>
      <c r="K234" s="34" t="str">
        <f t="shared" si="10"/>
        <v> </v>
      </c>
      <c r="L234" s="28" t="str">
        <f t="shared" si="10"/>
        <v> </v>
      </c>
      <c r="M234" s="34" t="str">
        <f t="shared" si="10"/>
        <v> </v>
      </c>
      <c r="N234" s="28" t="str">
        <f t="shared" si="10"/>
        <v> </v>
      </c>
      <c r="O234" s="34" t="str">
        <f t="shared" si="10"/>
        <v> </v>
      </c>
      <c r="P234" s="28" t="str">
        <f t="shared" si="10"/>
        <v> </v>
      </c>
      <c r="Q234" s="35" t="str">
        <f t="shared" si="10"/>
        <v> </v>
      </c>
      <c r="R234" s="37" t="str">
        <f t="shared" si="10"/>
        <v> </v>
      </c>
      <c r="S234" s="34" t="str">
        <f t="shared" si="10"/>
        <v> </v>
      </c>
      <c r="T234" s="28" t="str">
        <f t="shared" si="10"/>
        <v> </v>
      </c>
      <c r="U234" s="35" t="str">
        <f t="shared" si="10"/>
        <v> </v>
      </c>
    </row>
    <row r="235" spans="1:21" ht="12.75">
      <c r="A235" s="74">
        <v>12</v>
      </c>
      <c r="B235" s="29" t="str">
        <f>+IF(B$223="x",B115," ")</f>
        <v> </v>
      </c>
      <c r="C235" s="34" t="str">
        <f aca="true" t="shared" si="11" ref="C235:U235">+IF(C$223="x",C115," ")</f>
        <v> </v>
      </c>
      <c r="D235" s="28" t="str">
        <f t="shared" si="11"/>
        <v> </v>
      </c>
      <c r="E235" s="34" t="str">
        <f t="shared" si="11"/>
        <v> </v>
      </c>
      <c r="F235" s="28" t="str">
        <f t="shared" si="11"/>
        <v> </v>
      </c>
      <c r="G235" s="34" t="str">
        <f t="shared" si="11"/>
        <v> </v>
      </c>
      <c r="H235" s="28" t="str">
        <f t="shared" si="11"/>
        <v> </v>
      </c>
      <c r="I235" s="35" t="str">
        <f t="shared" si="11"/>
        <v> </v>
      </c>
      <c r="J235" s="36" t="str">
        <f t="shared" si="11"/>
        <v> </v>
      </c>
      <c r="K235" s="34" t="str">
        <f t="shared" si="11"/>
        <v> </v>
      </c>
      <c r="L235" s="28" t="str">
        <f t="shared" si="11"/>
        <v> </v>
      </c>
      <c r="M235" s="34" t="str">
        <f t="shared" si="11"/>
        <v> </v>
      </c>
      <c r="N235" s="28" t="str">
        <f t="shared" si="11"/>
        <v> </v>
      </c>
      <c r="O235" s="34" t="str">
        <f t="shared" si="11"/>
        <v> </v>
      </c>
      <c r="P235" s="28" t="str">
        <f t="shared" si="11"/>
        <v> </v>
      </c>
      <c r="Q235" s="35" t="str">
        <f t="shared" si="11"/>
        <v> </v>
      </c>
      <c r="R235" s="37" t="str">
        <f t="shared" si="11"/>
        <v> </v>
      </c>
      <c r="S235" s="34" t="str">
        <f t="shared" si="11"/>
        <v> </v>
      </c>
      <c r="T235" s="28" t="str">
        <f t="shared" si="11"/>
        <v> </v>
      </c>
      <c r="U235" s="35" t="str">
        <f t="shared" si="11"/>
        <v> </v>
      </c>
    </row>
    <row r="236" spans="1:21" ht="12.75">
      <c r="A236" s="74">
        <v>13</v>
      </c>
      <c r="B236" s="29" t="str">
        <f>+IF(B$223="x",B123," ")</f>
        <v> </v>
      </c>
      <c r="C236" s="34" t="str">
        <f aca="true" t="shared" si="12" ref="C236:U236">+IF(C$223="x",C123," ")</f>
        <v> </v>
      </c>
      <c r="D236" s="28" t="str">
        <f t="shared" si="12"/>
        <v> </v>
      </c>
      <c r="E236" s="34" t="str">
        <f t="shared" si="12"/>
        <v> </v>
      </c>
      <c r="F236" s="28" t="str">
        <f t="shared" si="12"/>
        <v> </v>
      </c>
      <c r="G236" s="34" t="str">
        <f t="shared" si="12"/>
        <v> </v>
      </c>
      <c r="H236" s="28" t="str">
        <f t="shared" si="12"/>
        <v> </v>
      </c>
      <c r="I236" s="35" t="str">
        <f t="shared" si="12"/>
        <v> </v>
      </c>
      <c r="J236" s="36" t="str">
        <f t="shared" si="12"/>
        <v> </v>
      </c>
      <c r="K236" s="34" t="str">
        <f t="shared" si="12"/>
        <v> </v>
      </c>
      <c r="L236" s="28" t="str">
        <f t="shared" si="12"/>
        <v> </v>
      </c>
      <c r="M236" s="34" t="str">
        <f t="shared" si="12"/>
        <v> </v>
      </c>
      <c r="N236" s="28" t="str">
        <f t="shared" si="12"/>
        <v> </v>
      </c>
      <c r="O236" s="34" t="str">
        <f t="shared" si="12"/>
        <v> </v>
      </c>
      <c r="P236" s="28" t="str">
        <f t="shared" si="12"/>
        <v> </v>
      </c>
      <c r="Q236" s="35" t="str">
        <f t="shared" si="12"/>
        <v> </v>
      </c>
      <c r="R236" s="37" t="str">
        <f t="shared" si="12"/>
        <v> </v>
      </c>
      <c r="S236" s="34" t="str">
        <f t="shared" si="12"/>
        <v> </v>
      </c>
      <c r="T236" s="28" t="str">
        <f t="shared" si="12"/>
        <v> </v>
      </c>
      <c r="U236" s="35" t="str">
        <f t="shared" si="12"/>
        <v> </v>
      </c>
    </row>
    <row r="237" spans="1:21" ht="12.75">
      <c r="A237" s="74">
        <v>14</v>
      </c>
      <c r="B237" s="29" t="str">
        <f>+IF(B$223="x",B131," ")</f>
        <v> </v>
      </c>
      <c r="C237" s="34" t="str">
        <f aca="true" t="shared" si="13" ref="C237:U237">+IF(C$223="x",C131," ")</f>
        <v> </v>
      </c>
      <c r="D237" s="28" t="str">
        <f t="shared" si="13"/>
        <v> </v>
      </c>
      <c r="E237" s="34" t="str">
        <f t="shared" si="13"/>
        <v> </v>
      </c>
      <c r="F237" s="28" t="str">
        <f t="shared" si="13"/>
        <v> </v>
      </c>
      <c r="G237" s="34" t="str">
        <f t="shared" si="13"/>
        <v> </v>
      </c>
      <c r="H237" s="28" t="str">
        <f t="shared" si="13"/>
        <v> </v>
      </c>
      <c r="I237" s="35" t="str">
        <f t="shared" si="13"/>
        <v> </v>
      </c>
      <c r="J237" s="36" t="str">
        <f t="shared" si="13"/>
        <v> </v>
      </c>
      <c r="K237" s="34" t="str">
        <f t="shared" si="13"/>
        <v> </v>
      </c>
      <c r="L237" s="28" t="str">
        <f t="shared" si="13"/>
        <v> </v>
      </c>
      <c r="M237" s="34" t="str">
        <f t="shared" si="13"/>
        <v> </v>
      </c>
      <c r="N237" s="28" t="str">
        <f t="shared" si="13"/>
        <v> </v>
      </c>
      <c r="O237" s="34" t="str">
        <f t="shared" si="13"/>
        <v> </v>
      </c>
      <c r="P237" s="28" t="str">
        <f t="shared" si="13"/>
        <v> </v>
      </c>
      <c r="Q237" s="35" t="str">
        <f t="shared" si="13"/>
        <v> </v>
      </c>
      <c r="R237" s="37" t="str">
        <f t="shared" si="13"/>
        <v> </v>
      </c>
      <c r="S237" s="34" t="str">
        <f t="shared" si="13"/>
        <v> </v>
      </c>
      <c r="T237" s="28" t="str">
        <f t="shared" si="13"/>
        <v> </v>
      </c>
      <c r="U237" s="35" t="str">
        <f t="shared" si="13"/>
        <v> </v>
      </c>
    </row>
    <row r="238" spans="1:21" ht="12.75">
      <c r="A238" s="74">
        <v>15</v>
      </c>
      <c r="B238" s="29" t="str">
        <f>+IF(B$223="x",B139," ")</f>
        <v> </v>
      </c>
      <c r="C238" s="34" t="str">
        <f aca="true" t="shared" si="14" ref="C238:U238">+IF(C$223="x",C139," ")</f>
        <v> </v>
      </c>
      <c r="D238" s="28" t="str">
        <f t="shared" si="14"/>
        <v> </v>
      </c>
      <c r="E238" s="34" t="str">
        <f t="shared" si="14"/>
        <v> </v>
      </c>
      <c r="F238" s="28" t="str">
        <f t="shared" si="14"/>
        <v> </v>
      </c>
      <c r="G238" s="34" t="str">
        <f t="shared" si="14"/>
        <v> </v>
      </c>
      <c r="H238" s="28" t="str">
        <f t="shared" si="14"/>
        <v> </v>
      </c>
      <c r="I238" s="35" t="str">
        <f t="shared" si="14"/>
        <v> </v>
      </c>
      <c r="J238" s="36" t="str">
        <f t="shared" si="14"/>
        <v> </v>
      </c>
      <c r="K238" s="34" t="str">
        <f t="shared" si="14"/>
        <v> </v>
      </c>
      <c r="L238" s="28" t="str">
        <f t="shared" si="14"/>
        <v> </v>
      </c>
      <c r="M238" s="34" t="str">
        <f t="shared" si="14"/>
        <v> </v>
      </c>
      <c r="N238" s="28" t="str">
        <f t="shared" si="14"/>
        <v> </v>
      </c>
      <c r="O238" s="34" t="str">
        <f t="shared" si="14"/>
        <v> </v>
      </c>
      <c r="P238" s="28" t="str">
        <f t="shared" si="14"/>
        <v> </v>
      </c>
      <c r="Q238" s="35" t="str">
        <f t="shared" si="14"/>
        <v> </v>
      </c>
      <c r="R238" s="37" t="str">
        <f t="shared" si="14"/>
        <v> </v>
      </c>
      <c r="S238" s="34" t="str">
        <f t="shared" si="14"/>
        <v> </v>
      </c>
      <c r="T238" s="28" t="str">
        <f t="shared" si="14"/>
        <v> </v>
      </c>
      <c r="U238" s="35" t="str">
        <f t="shared" si="14"/>
        <v> </v>
      </c>
    </row>
    <row r="239" spans="1:21" ht="12.75">
      <c r="A239" s="74">
        <v>16</v>
      </c>
      <c r="B239" s="29" t="str">
        <f>+IF(B$223="x",B147," ")</f>
        <v> </v>
      </c>
      <c r="C239" s="34" t="str">
        <f aca="true" t="shared" si="15" ref="C239:U239">+IF(C$223="x",C147," ")</f>
        <v> </v>
      </c>
      <c r="D239" s="28" t="str">
        <f t="shared" si="15"/>
        <v> </v>
      </c>
      <c r="E239" s="34" t="str">
        <f t="shared" si="15"/>
        <v> </v>
      </c>
      <c r="F239" s="28" t="str">
        <f t="shared" si="15"/>
        <v> </v>
      </c>
      <c r="G239" s="34" t="str">
        <f t="shared" si="15"/>
        <v> </v>
      </c>
      <c r="H239" s="28" t="str">
        <f t="shared" si="15"/>
        <v> </v>
      </c>
      <c r="I239" s="35" t="str">
        <f t="shared" si="15"/>
        <v> </v>
      </c>
      <c r="J239" s="36" t="str">
        <f t="shared" si="15"/>
        <v> </v>
      </c>
      <c r="K239" s="34" t="str">
        <f t="shared" si="15"/>
        <v> </v>
      </c>
      <c r="L239" s="28" t="str">
        <f t="shared" si="15"/>
        <v> </v>
      </c>
      <c r="M239" s="34" t="str">
        <f t="shared" si="15"/>
        <v> </v>
      </c>
      <c r="N239" s="28" t="str">
        <f t="shared" si="15"/>
        <v> </v>
      </c>
      <c r="O239" s="34" t="str">
        <f t="shared" si="15"/>
        <v> </v>
      </c>
      <c r="P239" s="28" t="str">
        <f t="shared" si="15"/>
        <v> </v>
      </c>
      <c r="Q239" s="35" t="str">
        <f t="shared" si="15"/>
        <v> </v>
      </c>
      <c r="R239" s="37" t="str">
        <f t="shared" si="15"/>
        <v> </v>
      </c>
      <c r="S239" s="34" t="str">
        <f t="shared" si="15"/>
        <v> </v>
      </c>
      <c r="T239" s="28" t="str">
        <f t="shared" si="15"/>
        <v> </v>
      </c>
      <c r="U239" s="35" t="str">
        <f t="shared" si="15"/>
        <v> </v>
      </c>
    </row>
    <row r="240" spans="1:21" ht="12.75">
      <c r="A240" s="74">
        <v>17</v>
      </c>
      <c r="B240" s="29" t="str">
        <f>+IF(B$223="x",B155," ")</f>
        <v> </v>
      </c>
      <c r="C240" s="34" t="str">
        <f aca="true" t="shared" si="16" ref="C240:U240">+IF(C$223="x",C155," ")</f>
        <v> </v>
      </c>
      <c r="D240" s="28" t="str">
        <f t="shared" si="16"/>
        <v> </v>
      </c>
      <c r="E240" s="34" t="str">
        <f t="shared" si="16"/>
        <v> </v>
      </c>
      <c r="F240" s="28" t="str">
        <f t="shared" si="16"/>
        <v> </v>
      </c>
      <c r="G240" s="34" t="str">
        <f t="shared" si="16"/>
        <v> </v>
      </c>
      <c r="H240" s="28" t="str">
        <f t="shared" si="16"/>
        <v> </v>
      </c>
      <c r="I240" s="35" t="str">
        <f t="shared" si="16"/>
        <v> </v>
      </c>
      <c r="J240" s="36" t="str">
        <f t="shared" si="16"/>
        <v> </v>
      </c>
      <c r="K240" s="34" t="str">
        <f t="shared" si="16"/>
        <v> </v>
      </c>
      <c r="L240" s="28" t="str">
        <f t="shared" si="16"/>
        <v> </v>
      </c>
      <c r="M240" s="34" t="str">
        <f t="shared" si="16"/>
        <v> </v>
      </c>
      <c r="N240" s="28" t="str">
        <f t="shared" si="16"/>
        <v> </v>
      </c>
      <c r="O240" s="34" t="str">
        <f t="shared" si="16"/>
        <v> </v>
      </c>
      <c r="P240" s="28" t="str">
        <f t="shared" si="16"/>
        <v> </v>
      </c>
      <c r="Q240" s="35" t="str">
        <f t="shared" si="16"/>
        <v> </v>
      </c>
      <c r="R240" s="37" t="str">
        <f t="shared" si="16"/>
        <v> </v>
      </c>
      <c r="S240" s="34" t="str">
        <f t="shared" si="16"/>
        <v> </v>
      </c>
      <c r="T240" s="28" t="str">
        <f t="shared" si="16"/>
        <v> </v>
      </c>
      <c r="U240" s="35" t="str">
        <f t="shared" si="16"/>
        <v> </v>
      </c>
    </row>
    <row r="241" spans="1:21" ht="12.75">
      <c r="A241" s="74">
        <v>18</v>
      </c>
      <c r="B241" s="29" t="str">
        <f>+IF(B$223="x",B163," ")</f>
        <v> </v>
      </c>
      <c r="C241" s="34" t="str">
        <f aca="true" t="shared" si="17" ref="C241:U241">+IF(C$223="x",C163," ")</f>
        <v> </v>
      </c>
      <c r="D241" s="28" t="str">
        <f t="shared" si="17"/>
        <v> </v>
      </c>
      <c r="E241" s="34" t="str">
        <f t="shared" si="17"/>
        <v> </v>
      </c>
      <c r="F241" s="28" t="str">
        <f t="shared" si="17"/>
        <v> </v>
      </c>
      <c r="G241" s="34" t="str">
        <f t="shared" si="17"/>
        <v> </v>
      </c>
      <c r="H241" s="28" t="str">
        <f t="shared" si="17"/>
        <v> </v>
      </c>
      <c r="I241" s="35" t="str">
        <f t="shared" si="17"/>
        <v> </v>
      </c>
      <c r="J241" s="36" t="str">
        <f t="shared" si="17"/>
        <v> </v>
      </c>
      <c r="K241" s="34" t="str">
        <f t="shared" si="17"/>
        <v> </v>
      </c>
      <c r="L241" s="28" t="str">
        <f t="shared" si="17"/>
        <v> </v>
      </c>
      <c r="M241" s="34" t="str">
        <f t="shared" si="17"/>
        <v> </v>
      </c>
      <c r="N241" s="28" t="str">
        <f t="shared" si="17"/>
        <v> </v>
      </c>
      <c r="O241" s="34" t="str">
        <f t="shared" si="17"/>
        <v> </v>
      </c>
      <c r="P241" s="28" t="str">
        <f t="shared" si="17"/>
        <v> </v>
      </c>
      <c r="Q241" s="35" t="str">
        <f t="shared" si="17"/>
        <v> </v>
      </c>
      <c r="R241" s="37" t="str">
        <f t="shared" si="17"/>
        <v> </v>
      </c>
      <c r="S241" s="34" t="str">
        <f t="shared" si="17"/>
        <v> </v>
      </c>
      <c r="T241" s="28" t="str">
        <f t="shared" si="17"/>
        <v> </v>
      </c>
      <c r="U241" s="35" t="str">
        <f t="shared" si="17"/>
        <v> </v>
      </c>
    </row>
    <row r="242" spans="1:21" ht="12.75">
      <c r="A242" s="74">
        <v>19</v>
      </c>
      <c r="B242" s="29" t="str">
        <f>+IF(B$223="x",B171," ")</f>
        <v> </v>
      </c>
      <c r="C242" s="34" t="str">
        <f aca="true" t="shared" si="18" ref="C242:U242">+IF(C$223="x",C171," ")</f>
        <v> </v>
      </c>
      <c r="D242" s="28" t="str">
        <f t="shared" si="18"/>
        <v> </v>
      </c>
      <c r="E242" s="34" t="str">
        <f t="shared" si="18"/>
        <v> </v>
      </c>
      <c r="F242" s="28" t="str">
        <f t="shared" si="18"/>
        <v> </v>
      </c>
      <c r="G242" s="34" t="str">
        <f t="shared" si="18"/>
        <v> </v>
      </c>
      <c r="H242" s="28" t="str">
        <f t="shared" si="18"/>
        <v> </v>
      </c>
      <c r="I242" s="35" t="str">
        <f t="shared" si="18"/>
        <v> </v>
      </c>
      <c r="J242" s="36" t="str">
        <f t="shared" si="18"/>
        <v> </v>
      </c>
      <c r="K242" s="34" t="str">
        <f t="shared" si="18"/>
        <v> </v>
      </c>
      <c r="L242" s="28" t="str">
        <f t="shared" si="18"/>
        <v> </v>
      </c>
      <c r="M242" s="34" t="str">
        <f t="shared" si="18"/>
        <v> </v>
      </c>
      <c r="N242" s="28" t="str">
        <f t="shared" si="18"/>
        <v> </v>
      </c>
      <c r="O242" s="34" t="str">
        <f t="shared" si="18"/>
        <v> </v>
      </c>
      <c r="P242" s="28" t="str">
        <f t="shared" si="18"/>
        <v> </v>
      </c>
      <c r="Q242" s="35" t="str">
        <f t="shared" si="18"/>
        <v> </v>
      </c>
      <c r="R242" s="37" t="str">
        <f t="shared" si="18"/>
        <v> </v>
      </c>
      <c r="S242" s="34" t="str">
        <f t="shared" si="18"/>
        <v> </v>
      </c>
      <c r="T242" s="28" t="str">
        <f t="shared" si="18"/>
        <v> </v>
      </c>
      <c r="U242" s="35" t="str">
        <f t="shared" si="18"/>
        <v> </v>
      </c>
    </row>
    <row r="243" spans="1:21" ht="12.75">
      <c r="A243" s="74">
        <v>20</v>
      </c>
      <c r="B243" s="29" t="str">
        <f>+IF(B$223="x",B179," ")</f>
        <v> </v>
      </c>
      <c r="C243" s="34" t="str">
        <f aca="true" t="shared" si="19" ref="C243:U243">+IF(C$223="x",C179," ")</f>
        <v> </v>
      </c>
      <c r="D243" s="28" t="str">
        <f t="shared" si="19"/>
        <v> </v>
      </c>
      <c r="E243" s="34" t="str">
        <f t="shared" si="19"/>
        <v> </v>
      </c>
      <c r="F243" s="28" t="str">
        <f t="shared" si="19"/>
        <v> </v>
      </c>
      <c r="G243" s="34" t="str">
        <f t="shared" si="19"/>
        <v> </v>
      </c>
      <c r="H243" s="28" t="str">
        <f t="shared" si="19"/>
        <v> </v>
      </c>
      <c r="I243" s="35" t="str">
        <f t="shared" si="19"/>
        <v> </v>
      </c>
      <c r="J243" s="36" t="str">
        <f t="shared" si="19"/>
        <v> </v>
      </c>
      <c r="K243" s="34" t="str">
        <f t="shared" si="19"/>
        <v> </v>
      </c>
      <c r="L243" s="28" t="str">
        <f t="shared" si="19"/>
        <v> </v>
      </c>
      <c r="M243" s="34" t="str">
        <f t="shared" si="19"/>
        <v> </v>
      </c>
      <c r="N243" s="28" t="str">
        <f t="shared" si="19"/>
        <v> </v>
      </c>
      <c r="O243" s="34" t="str">
        <f t="shared" si="19"/>
        <v> </v>
      </c>
      <c r="P243" s="28" t="str">
        <f t="shared" si="19"/>
        <v> </v>
      </c>
      <c r="Q243" s="35" t="str">
        <f t="shared" si="19"/>
        <v> </v>
      </c>
      <c r="R243" s="37" t="str">
        <f t="shared" si="19"/>
        <v> </v>
      </c>
      <c r="S243" s="34" t="str">
        <f t="shared" si="19"/>
        <v> </v>
      </c>
      <c r="T243" s="28" t="str">
        <f t="shared" si="19"/>
        <v> </v>
      </c>
      <c r="U243" s="35" t="str">
        <f t="shared" si="19"/>
        <v> </v>
      </c>
    </row>
    <row r="244" spans="1:21" ht="12.75">
      <c r="A244" s="74">
        <v>21</v>
      </c>
      <c r="B244" s="29" t="str">
        <f>+IF(B$223="x",B187," ")</f>
        <v> </v>
      </c>
      <c r="C244" s="34" t="str">
        <f aca="true" t="shared" si="20" ref="C244:U244">+IF(C$223="x",C187," ")</f>
        <v> </v>
      </c>
      <c r="D244" s="28" t="str">
        <f t="shared" si="20"/>
        <v> </v>
      </c>
      <c r="E244" s="34" t="str">
        <f t="shared" si="20"/>
        <v> </v>
      </c>
      <c r="F244" s="28" t="str">
        <f t="shared" si="20"/>
        <v> </v>
      </c>
      <c r="G244" s="34" t="str">
        <f t="shared" si="20"/>
        <v> </v>
      </c>
      <c r="H244" s="28" t="str">
        <f t="shared" si="20"/>
        <v> </v>
      </c>
      <c r="I244" s="35" t="str">
        <f t="shared" si="20"/>
        <v> </v>
      </c>
      <c r="J244" s="36" t="str">
        <f t="shared" si="20"/>
        <v> </v>
      </c>
      <c r="K244" s="34" t="str">
        <f t="shared" si="20"/>
        <v> </v>
      </c>
      <c r="L244" s="28" t="str">
        <f t="shared" si="20"/>
        <v> </v>
      </c>
      <c r="M244" s="34" t="str">
        <f t="shared" si="20"/>
        <v> </v>
      </c>
      <c r="N244" s="28" t="str">
        <f t="shared" si="20"/>
        <v> </v>
      </c>
      <c r="O244" s="34" t="str">
        <f t="shared" si="20"/>
        <v> </v>
      </c>
      <c r="P244" s="28" t="str">
        <f t="shared" si="20"/>
        <v> </v>
      </c>
      <c r="Q244" s="35" t="str">
        <f t="shared" si="20"/>
        <v> </v>
      </c>
      <c r="R244" s="37" t="str">
        <f t="shared" si="20"/>
        <v> </v>
      </c>
      <c r="S244" s="34" t="str">
        <f t="shared" si="20"/>
        <v> </v>
      </c>
      <c r="T244" s="28" t="str">
        <f t="shared" si="20"/>
        <v> </v>
      </c>
      <c r="U244" s="35" t="str">
        <f t="shared" si="20"/>
        <v> </v>
      </c>
    </row>
    <row r="245" spans="1:21" ht="12.75">
      <c r="A245" s="74">
        <v>22</v>
      </c>
      <c r="B245" s="29" t="str">
        <f>+IF(B$223="x",B195," ")</f>
        <v> </v>
      </c>
      <c r="C245" s="34" t="str">
        <f aca="true" t="shared" si="21" ref="C245:U245">+IF(C$223="x",C195," ")</f>
        <v> </v>
      </c>
      <c r="D245" s="28" t="str">
        <f t="shared" si="21"/>
        <v> </v>
      </c>
      <c r="E245" s="34" t="str">
        <f t="shared" si="21"/>
        <v> </v>
      </c>
      <c r="F245" s="28" t="str">
        <f t="shared" si="21"/>
        <v> </v>
      </c>
      <c r="G245" s="34" t="str">
        <f t="shared" si="21"/>
        <v> </v>
      </c>
      <c r="H245" s="28" t="str">
        <f t="shared" si="21"/>
        <v> </v>
      </c>
      <c r="I245" s="35" t="str">
        <f t="shared" si="21"/>
        <v> </v>
      </c>
      <c r="J245" s="36" t="str">
        <f t="shared" si="21"/>
        <v> </v>
      </c>
      <c r="K245" s="34" t="str">
        <f t="shared" si="21"/>
        <v> </v>
      </c>
      <c r="L245" s="28" t="str">
        <f t="shared" si="21"/>
        <v> </v>
      </c>
      <c r="M245" s="34" t="str">
        <f t="shared" si="21"/>
        <v> </v>
      </c>
      <c r="N245" s="28" t="str">
        <f t="shared" si="21"/>
        <v> </v>
      </c>
      <c r="O245" s="34" t="str">
        <f t="shared" si="21"/>
        <v> </v>
      </c>
      <c r="P245" s="28" t="str">
        <f t="shared" si="21"/>
        <v> </v>
      </c>
      <c r="Q245" s="35" t="str">
        <f t="shared" si="21"/>
        <v> </v>
      </c>
      <c r="R245" s="37" t="str">
        <f t="shared" si="21"/>
        <v> </v>
      </c>
      <c r="S245" s="34" t="str">
        <f t="shared" si="21"/>
        <v> </v>
      </c>
      <c r="T245" s="28" t="str">
        <f t="shared" si="21"/>
        <v> </v>
      </c>
      <c r="U245" s="35" t="str">
        <f t="shared" si="21"/>
        <v> </v>
      </c>
    </row>
    <row r="246" spans="1:21" ht="12.75">
      <c r="A246" s="74">
        <v>23</v>
      </c>
      <c r="B246" s="29" t="str">
        <f>+IF(B$223="x",B203," ")</f>
        <v> </v>
      </c>
      <c r="C246" s="34" t="str">
        <f aca="true" t="shared" si="22" ref="C246:U246">+IF(C$223="x",C203," ")</f>
        <v> </v>
      </c>
      <c r="D246" s="28" t="str">
        <f t="shared" si="22"/>
        <v> </v>
      </c>
      <c r="E246" s="34" t="str">
        <f t="shared" si="22"/>
        <v> </v>
      </c>
      <c r="F246" s="28" t="str">
        <f t="shared" si="22"/>
        <v> </v>
      </c>
      <c r="G246" s="34" t="str">
        <f t="shared" si="22"/>
        <v> </v>
      </c>
      <c r="H246" s="28" t="str">
        <f t="shared" si="22"/>
        <v> </v>
      </c>
      <c r="I246" s="35" t="str">
        <f t="shared" si="22"/>
        <v> </v>
      </c>
      <c r="J246" s="36" t="str">
        <f t="shared" si="22"/>
        <v> </v>
      </c>
      <c r="K246" s="34" t="str">
        <f t="shared" si="22"/>
        <v> </v>
      </c>
      <c r="L246" s="28" t="str">
        <f t="shared" si="22"/>
        <v> </v>
      </c>
      <c r="M246" s="34" t="str">
        <f t="shared" si="22"/>
        <v> </v>
      </c>
      <c r="N246" s="28" t="str">
        <f t="shared" si="22"/>
        <v> </v>
      </c>
      <c r="O246" s="34" t="str">
        <f t="shared" si="22"/>
        <v> </v>
      </c>
      <c r="P246" s="28" t="str">
        <f t="shared" si="22"/>
        <v> </v>
      </c>
      <c r="Q246" s="35" t="str">
        <f t="shared" si="22"/>
        <v> </v>
      </c>
      <c r="R246" s="37" t="str">
        <f t="shared" si="22"/>
        <v> </v>
      </c>
      <c r="S246" s="34" t="str">
        <f t="shared" si="22"/>
        <v> </v>
      </c>
      <c r="T246" s="28" t="str">
        <f t="shared" si="22"/>
        <v> </v>
      </c>
      <c r="U246" s="35" t="str">
        <f t="shared" si="22"/>
        <v> </v>
      </c>
    </row>
    <row r="247" spans="1:21" ht="12.75">
      <c r="A247" s="74">
        <v>24</v>
      </c>
      <c r="B247" s="29" t="str">
        <f>+IF(B$223="x",B211," ")</f>
        <v> </v>
      </c>
      <c r="C247" s="34" t="str">
        <f aca="true" t="shared" si="23" ref="C247:U247">+IF(C$223="x",C211," ")</f>
        <v> </v>
      </c>
      <c r="D247" s="28" t="str">
        <f t="shared" si="23"/>
        <v> </v>
      </c>
      <c r="E247" s="34" t="str">
        <f t="shared" si="23"/>
        <v> </v>
      </c>
      <c r="F247" s="28" t="str">
        <f t="shared" si="23"/>
        <v> </v>
      </c>
      <c r="G247" s="34" t="str">
        <f t="shared" si="23"/>
        <v> </v>
      </c>
      <c r="H247" s="28" t="str">
        <f t="shared" si="23"/>
        <v> </v>
      </c>
      <c r="I247" s="35" t="str">
        <f t="shared" si="23"/>
        <v> </v>
      </c>
      <c r="J247" s="36" t="str">
        <f t="shared" si="23"/>
        <v> </v>
      </c>
      <c r="K247" s="34" t="str">
        <f t="shared" si="23"/>
        <v> </v>
      </c>
      <c r="L247" s="28" t="str">
        <f t="shared" si="23"/>
        <v> </v>
      </c>
      <c r="M247" s="34" t="str">
        <f t="shared" si="23"/>
        <v> </v>
      </c>
      <c r="N247" s="28" t="str">
        <f t="shared" si="23"/>
        <v> </v>
      </c>
      <c r="O247" s="34" t="str">
        <f t="shared" si="23"/>
        <v> </v>
      </c>
      <c r="P247" s="28" t="str">
        <f t="shared" si="23"/>
        <v> </v>
      </c>
      <c r="Q247" s="35" t="str">
        <f t="shared" si="23"/>
        <v> </v>
      </c>
      <c r="R247" s="37" t="str">
        <f t="shared" si="23"/>
        <v> </v>
      </c>
      <c r="S247" s="34" t="str">
        <f t="shared" si="23"/>
        <v> </v>
      </c>
      <c r="T247" s="28" t="str">
        <f t="shared" si="23"/>
        <v> </v>
      </c>
      <c r="U247" s="35" t="str">
        <f t="shared" si="23"/>
        <v> </v>
      </c>
    </row>
    <row r="248" spans="1:21" ht="13.5" thickBot="1">
      <c r="A248" s="75">
        <v>25</v>
      </c>
      <c r="B248" s="38" t="str">
        <f>+IF(B$223="x",B219," ")</f>
        <v> </v>
      </c>
      <c r="C248" s="39" t="str">
        <f aca="true" t="shared" si="24" ref="C248:U248">+IF(C$223="x",C219," ")</f>
        <v> </v>
      </c>
      <c r="D248" s="40" t="str">
        <f t="shared" si="24"/>
        <v> </v>
      </c>
      <c r="E248" s="39" t="str">
        <f t="shared" si="24"/>
        <v> </v>
      </c>
      <c r="F248" s="40" t="str">
        <f t="shared" si="24"/>
        <v> </v>
      </c>
      <c r="G248" s="39" t="str">
        <f t="shared" si="24"/>
        <v> </v>
      </c>
      <c r="H248" s="40" t="str">
        <f t="shared" si="24"/>
        <v> </v>
      </c>
      <c r="I248" s="41" t="str">
        <f t="shared" si="24"/>
        <v> </v>
      </c>
      <c r="J248" s="38" t="str">
        <f t="shared" si="24"/>
        <v> </v>
      </c>
      <c r="K248" s="39" t="str">
        <f t="shared" si="24"/>
        <v> </v>
      </c>
      <c r="L248" s="40" t="str">
        <f t="shared" si="24"/>
        <v> </v>
      </c>
      <c r="M248" s="39" t="str">
        <f t="shared" si="24"/>
        <v> </v>
      </c>
      <c r="N248" s="40" t="str">
        <f t="shared" si="24"/>
        <v> </v>
      </c>
      <c r="O248" s="39" t="str">
        <f t="shared" si="24"/>
        <v> </v>
      </c>
      <c r="P248" s="40" t="str">
        <f t="shared" si="24"/>
        <v> </v>
      </c>
      <c r="Q248" s="41" t="str">
        <f t="shared" si="24"/>
        <v> </v>
      </c>
      <c r="R248" s="42" t="str">
        <f t="shared" si="24"/>
        <v> </v>
      </c>
      <c r="S248" s="39" t="str">
        <f t="shared" si="24"/>
        <v> </v>
      </c>
      <c r="T248" s="40" t="str">
        <f t="shared" si="24"/>
        <v> </v>
      </c>
      <c r="U248" s="41" t="str">
        <f t="shared" si="24"/>
        <v> </v>
      </c>
    </row>
    <row r="249" spans="1:21" ht="12.75">
      <c r="A249" s="74" t="s">
        <v>45</v>
      </c>
      <c r="B249" s="29">
        <f>COUNTIF(B224:B248,"A")</f>
        <v>0</v>
      </c>
      <c r="C249" s="34">
        <f aca="true" t="shared" si="25" ref="C249:U249">COUNTIF(C224:C248,"A")</f>
        <v>0</v>
      </c>
      <c r="D249" s="28">
        <f t="shared" si="25"/>
        <v>0</v>
      </c>
      <c r="E249" s="34">
        <f t="shared" si="25"/>
        <v>0</v>
      </c>
      <c r="F249" s="28">
        <f t="shared" si="25"/>
        <v>0</v>
      </c>
      <c r="G249" s="34">
        <f t="shared" si="25"/>
        <v>0</v>
      </c>
      <c r="H249" s="28">
        <f t="shared" si="25"/>
        <v>0</v>
      </c>
      <c r="I249" s="35">
        <f t="shared" si="25"/>
        <v>0</v>
      </c>
      <c r="J249" s="36">
        <f t="shared" si="25"/>
        <v>0</v>
      </c>
      <c r="K249" s="34">
        <f t="shared" si="25"/>
        <v>0</v>
      </c>
      <c r="L249" s="28">
        <f t="shared" si="25"/>
        <v>0</v>
      </c>
      <c r="M249" s="34">
        <f t="shared" si="25"/>
        <v>0</v>
      </c>
      <c r="N249" s="28">
        <f t="shared" si="25"/>
        <v>0</v>
      </c>
      <c r="O249" s="34">
        <f t="shared" si="25"/>
        <v>0</v>
      </c>
      <c r="P249" s="28">
        <f t="shared" si="25"/>
        <v>0</v>
      </c>
      <c r="Q249" s="35">
        <f t="shared" si="25"/>
        <v>0</v>
      </c>
      <c r="R249" s="37">
        <f t="shared" si="25"/>
        <v>0</v>
      </c>
      <c r="S249" s="34">
        <f t="shared" si="25"/>
        <v>0</v>
      </c>
      <c r="T249" s="28">
        <f t="shared" si="25"/>
        <v>0</v>
      </c>
      <c r="U249" s="35">
        <f t="shared" si="25"/>
        <v>0</v>
      </c>
    </row>
    <row r="250" spans="1:21" ht="12.75">
      <c r="A250" s="74" t="s">
        <v>46</v>
      </c>
      <c r="B250" s="29">
        <f>COUNTIF(B224:B248,"B")</f>
        <v>0</v>
      </c>
      <c r="C250" s="34">
        <f aca="true" t="shared" si="26" ref="C250:U250">COUNTIF(C224:C248,"B")</f>
        <v>0</v>
      </c>
      <c r="D250" s="28">
        <f t="shared" si="26"/>
        <v>0</v>
      </c>
      <c r="E250" s="34">
        <f t="shared" si="26"/>
        <v>0</v>
      </c>
      <c r="F250" s="28">
        <f t="shared" si="26"/>
        <v>0</v>
      </c>
      <c r="G250" s="34">
        <f t="shared" si="26"/>
        <v>0</v>
      </c>
      <c r="H250" s="28">
        <f t="shared" si="26"/>
        <v>0</v>
      </c>
      <c r="I250" s="35">
        <f t="shared" si="26"/>
        <v>0</v>
      </c>
      <c r="J250" s="36">
        <f t="shared" si="26"/>
        <v>0</v>
      </c>
      <c r="K250" s="34">
        <f t="shared" si="26"/>
        <v>0</v>
      </c>
      <c r="L250" s="28">
        <f t="shared" si="26"/>
        <v>0</v>
      </c>
      <c r="M250" s="34">
        <f t="shared" si="26"/>
        <v>0</v>
      </c>
      <c r="N250" s="28">
        <f t="shared" si="26"/>
        <v>0</v>
      </c>
      <c r="O250" s="34">
        <f t="shared" si="26"/>
        <v>0</v>
      </c>
      <c r="P250" s="28">
        <f t="shared" si="26"/>
        <v>0</v>
      </c>
      <c r="Q250" s="35">
        <f t="shared" si="26"/>
        <v>0</v>
      </c>
      <c r="R250" s="37">
        <f t="shared" si="26"/>
        <v>0</v>
      </c>
      <c r="S250" s="34">
        <f t="shared" si="26"/>
        <v>0</v>
      </c>
      <c r="T250" s="28">
        <f t="shared" si="26"/>
        <v>0</v>
      </c>
      <c r="U250" s="35">
        <f t="shared" si="26"/>
        <v>0</v>
      </c>
    </row>
    <row r="251" spans="1:21" ht="13.5" thickBot="1">
      <c r="A251" s="74" t="s">
        <v>47</v>
      </c>
      <c r="B251" s="29">
        <f>COUNTIF(B224:B248,"C")</f>
        <v>0</v>
      </c>
      <c r="C251" s="34">
        <f aca="true" t="shared" si="27" ref="C251:U251">COUNTIF(C224:C248,"C")</f>
        <v>0</v>
      </c>
      <c r="D251" s="28">
        <f t="shared" si="27"/>
        <v>0</v>
      </c>
      <c r="E251" s="34">
        <f t="shared" si="27"/>
        <v>0</v>
      </c>
      <c r="F251" s="28">
        <f t="shared" si="27"/>
        <v>0</v>
      </c>
      <c r="G251" s="34">
        <f t="shared" si="27"/>
        <v>0</v>
      </c>
      <c r="H251" s="28">
        <f t="shared" si="27"/>
        <v>0</v>
      </c>
      <c r="I251" s="35">
        <f t="shared" si="27"/>
        <v>0</v>
      </c>
      <c r="J251" s="36">
        <f t="shared" si="27"/>
        <v>0</v>
      </c>
      <c r="K251" s="34">
        <f t="shared" si="27"/>
        <v>0</v>
      </c>
      <c r="L251" s="28">
        <f t="shared" si="27"/>
        <v>0</v>
      </c>
      <c r="M251" s="34">
        <f t="shared" si="27"/>
        <v>0</v>
      </c>
      <c r="N251" s="28">
        <f t="shared" si="27"/>
        <v>0</v>
      </c>
      <c r="O251" s="34">
        <f t="shared" si="27"/>
        <v>0</v>
      </c>
      <c r="P251" s="28">
        <f t="shared" si="27"/>
        <v>0</v>
      </c>
      <c r="Q251" s="35">
        <f t="shared" si="27"/>
        <v>0</v>
      </c>
      <c r="R251" s="37">
        <f t="shared" si="27"/>
        <v>0</v>
      </c>
      <c r="S251" s="34">
        <f t="shared" si="27"/>
        <v>0</v>
      </c>
      <c r="T251" s="28">
        <f t="shared" si="27"/>
        <v>0</v>
      </c>
      <c r="U251" s="35">
        <f t="shared" si="27"/>
        <v>0</v>
      </c>
    </row>
    <row r="252" spans="1:21" ht="15.75" thickBot="1">
      <c r="A252" s="76" t="s">
        <v>186</v>
      </c>
      <c r="B252" s="43">
        <f>+(B249*1)+(B250*3)+(B251*5)</f>
        <v>0</v>
      </c>
      <c r="C252" s="43">
        <f aca="true" t="shared" si="28" ref="C252:U252">+(C249*1)+(C250*3)+(C251*5)</f>
        <v>0</v>
      </c>
      <c r="D252" s="43">
        <f t="shared" si="28"/>
        <v>0</v>
      </c>
      <c r="E252" s="43">
        <f t="shared" si="28"/>
        <v>0</v>
      </c>
      <c r="F252" s="43">
        <f t="shared" si="28"/>
        <v>0</v>
      </c>
      <c r="G252" s="43">
        <f t="shared" si="28"/>
        <v>0</v>
      </c>
      <c r="H252" s="43">
        <f t="shared" si="28"/>
        <v>0</v>
      </c>
      <c r="I252" s="43">
        <f t="shared" si="28"/>
        <v>0</v>
      </c>
      <c r="J252" s="43">
        <f t="shared" si="28"/>
        <v>0</v>
      </c>
      <c r="K252" s="43">
        <f t="shared" si="28"/>
        <v>0</v>
      </c>
      <c r="L252" s="43">
        <f t="shared" si="28"/>
        <v>0</v>
      </c>
      <c r="M252" s="43">
        <f t="shared" si="28"/>
        <v>0</v>
      </c>
      <c r="N252" s="43">
        <f t="shared" si="28"/>
        <v>0</v>
      </c>
      <c r="O252" s="43">
        <f t="shared" si="28"/>
        <v>0</v>
      </c>
      <c r="P252" s="43">
        <f t="shared" si="28"/>
        <v>0</v>
      </c>
      <c r="Q252" s="43">
        <f t="shared" si="28"/>
        <v>0</v>
      </c>
      <c r="R252" s="43">
        <f t="shared" si="28"/>
        <v>0</v>
      </c>
      <c r="S252" s="43">
        <f t="shared" si="28"/>
        <v>0</v>
      </c>
      <c r="T252" s="43">
        <f t="shared" si="28"/>
        <v>0</v>
      </c>
      <c r="U252" s="43">
        <f t="shared" si="28"/>
        <v>0</v>
      </c>
    </row>
    <row r="253" spans="1:21" ht="15" hidden="1">
      <c r="A253" s="77"/>
      <c r="B253" s="44">
        <f>+IF(B252&lt;=25,1,IF(AND(B252&gt;=26,B252&lt;=57),2,IF(AND(B252&gt;=58,B252&lt;=92),3,IF(B252&gt;=93,4,""))))</f>
        <v>1</v>
      </c>
      <c r="C253" s="44">
        <f aca="true" t="shared" si="29" ref="C253:U253">+IF(C252&lt;=25,1,IF(AND(C252&gt;=26,C252&lt;=57),2,IF(AND(C252&gt;=58,C252&lt;=92),3,IF(C252&gt;=93,4,""))))</f>
        <v>1</v>
      </c>
      <c r="D253" s="44">
        <f t="shared" si="29"/>
        <v>1</v>
      </c>
      <c r="E253" s="44">
        <f t="shared" si="29"/>
        <v>1</v>
      </c>
      <c r="F253" s="44">
        <f t="shared" si="29"/>
        <v>1</v>
      </c>
      <c r="G253" s="44">
        <f t="shared" si="29"/>
        <v>1</v>
      </c>
      <c r="H253" s="44">
        <f t="shared" si="29"/>
        <v>1</v>
      </c>
      <c r="I253" s="44">
        <f t="shared" si="29"/>
        <v>1</v>
      </c>
      <c r="J253" s="44">
        <f t="shared" si="29"/>
        <v>1</v>
      </c>
      <c r="K253" s="44">
        <f t="shared" si="29"/>
        <v>1</v>
      </c>
      <c r="L253" s="44">
        <f t="shared" si="29"/>
        <v>1</v>
      </c>
      <c r="M253" s="44">
        <f t="shared" si="29"/>
        <v>1</v>
      </c>
      <c r="N253" s="44">
        <f t="shared" si="29"/>
        <v>1</v>
      </c>
      <c r="O253" s="44">
        <f t="shared" si="29"/>
        <v>1</v>
      </c>
      <c r="P253" s="44">
        <f t="shared" si="29"/>
        <v>1</v>
      </c>
      <c r="Q253" s="44">
        <f t="shared" si="29"/>
        <v>1</v>
      </c>
      <c r="R253" s="44">
        <f t="shared" si="29"/>
        <v>1</v>
      </c>
      <c r="S253" s="44">
        <f t="shared" si="29"/>
        <v>1</v>
      </c>
      <c r="T253" s="44">
        <f t="shared" si="29"/>
        <v>1</v>
      </c>
      <c r="U253" s="44">
        <f t="shared" si="29"/>
        <v>1</v>
      </c>
    </row>
    <row r="254" spans="1:21" ht="15">
      <c r="A254" s="77"/>
      <c r="B254" s="44"/>
      <c r="C254" s="44"/>
      <c r="D254" s="44"/>
      <c r="E254" s="44"/>
      <c r="F254" s="44"/>
      <c r="G254" s="44"/>
      <c r="H254" s="44"/>
      <c r="I254" s="44"/>
      <c r="J254" s="44"/>
      <c r="K254" s="44"/>
      <c r="L254" s="44"/>
      <c r="M254" s="44"/>
      <c r="N254" s="44"/>
      <c r="O254" s="44"/>
      <c r="P254" s="44"/>
      <c r="Q254" s="44"/>
      <c r="R254" s="44"/>
      <c r="S254" s="44"/>
      <c r="T254" s="44"/>
      <c r="U254" s="44"/>
    </row>
    <row r="255" spans="1:21" ht="12.75">
      <c r="A255" s="141" t="s">
        <v>199</v>
      </c>
      <c r="B255" s="141"/>
      <c r="C255" s="141"/>
      <c r="D255" s="141"/>
      <c r="E255" s="141"/>
      <c r="F255" s="141"/>
      <c r="H255" s="141" t="s">
        <v>200</v>
      </c>
      <c r="I255" s="141"/>
      <c r="J255" s="141"/>
      <c r="K255" s="141"/>
      <c r="L255" s="141"/>
      <c r="M255" s="141"/>
      <c r="N255" s="141"/>
      <c r="O255" s="141"/>
      <c r="P255" s="141"/>
      <c r="Q255" s="141"/>
      <c r="R255" s="141"/>
      <c r="S255" s="141"/>
      <c r="T255" s="141"/>
      <c r="U255" s="141"/>
    </row>
    <row r="256" spans="1:23" s="2" customFormat="1" ht="24" customHeight="1">
      <c r="A256" s="140" t="s">
        <v>325</v>
      </c>
      <c r="B256" s="140"/>
      <c r="C256" s="140"/>
      <c r="D256" s="140"/>
      <c r="E256" s="140"/>
      <c r="F256" s="19">
        <f>+SUM(B249:U249)*1</f>
        <v>0</v>
      </c>
      <c r="G256" s="20"/>
      <c r="H256" s="21">
        <v>25</v>
      </c>
      <c r="I256" s="132" t="s">
        <v>188</v>
      </c>
      <c r="J256" s="132"/>
      <c r="K256" s="132"/>
      <c r="L256" s="132"/>
      <c r="M256" s="132"/>
      <c r="N256" s="132"/>
      <c r="O256" s="132"/>
      <c r="P256" s="132"/>
      <c r="Q256" s="132"/>
      <c r="R256" s="132"/>
      <c r="S256" s="132"/>
      <c r="T256" s="132"/>
      <c r="U256" s="132"/>
      <c r="V256" s="22"/>
      <c r="W256" s="22"/>
    </row>
    <row r="257" spans="1:23" s="2" customFormat="1" ht="24" customHeight="1">
      <c r="A257" s="140" t="s">
        <v>326</v>
      </c>
      <c r="B257" s="140"/>
      <c r="C257" s="140"/>
      <c r="D257" s="140"/>
      <c r="E257" s="140"/>
      <c r="F257" s="19">
        <f>+SUM(B250:U250)*3</f>
        <v>0</v>
      </c>
      <c r="G257" s="20"/>
      <c r="H257" s="23" t="s">
        <v>240</v>
      </c>
      <c r="I257" s="132" t="s">
        <v>189</v>
      </c>
      <c r="J257" s="132"/>
      <c r="K257" s="132"/>
      <c r="L257" s="132"/>
      <c r="M257" s="132"/>
      <c r="N257" s="132"/>
      <c r="O257" s="132"/>
      <c r="P257" s="132"/>
      <c r="Q257" s="132"/>
      <c r="R257" s="132"/>
      <c r="S257" s="132"/>
      <c r="T257" s="132"/>
      <c r="U257" s="132"/>
      <c r="V257" s="22"/>
      <c r="W257" s="22"/>
    </row>
    <row r="258" spans="1:23" s="2" customFormat="1" ht="22.5" customHeight="1">
      <c r="A258" s="140" t="s">
        <v>327</v>
      </c>
      <c r="B258" s="140"/>
      <c r="C258" s="140"/>
      <c r="D258" s="140"/>
      <c r="E258" s="140"/>
      <c r="F258" s="19">
        <f>+SUM(B251:U251)*5</f>
        <v>0</v>
      </c>
      <c r="G258" s="20"/>
      <c r="H258" s="24" t="s">
        <v>241</v>
      </c>
      <c r="I258" s="132" t="s">
        <v>190</v>
      </c>
      <c r="J258" s="132"/>
      <c r="K258" s="132"/>
      <c r="L258" s="132"/>
      <c r="M258" s="132"/>
      <c r="N258" s="132"/>
      <c r="O258" s="132"/>
      <c r="P258" s="132"/>
      <c r="Q258" s="132"/>
      <c r="R258" s="132"/>
      <c r="S258" s="132"/>
      <c r="T258" s="132"/>
      <c r="U258" s="132"/>
      <c r="V258" s="22"/>
      <c r="W258" s="22"/>
    </row>
    <row r="259" spans="1:23" s="2" customFormat="1" ht="40.5" customHeight="1">
      <c r="A259" s="131" t="s">
        <v>187</v>
      </c>
      <c r="B259" s="131"/>
      <c r="C259" s="131"/>
      <c r="D259" s="131"/>
      <c r="E259" s="131"/>
      <c r="F259" s="5">
        <f>SUM(F256:F258)</f>
        <v>0</v>
      </c>
      <c r="G259" s="20"/>
      <c r="H259" s="25" t="s">
        <v>313</v>
      </c>
      <c r="I259" s="132" t="s">
        <v>328</v>
      </c>
      <c r="J259" s="132"/>
      <c r="K259" s="132"/>
      <c r="L259" s="132"/>
      <c r="M259" s="132"/>
      <c r="N259" s="132"/>
      <c r="O259" s="132"/>
      <c r="P259" s="132"/>
      <c r="Q259" s="132"/>
      <c r="R259" s="132"/>
      <c r="S259" s="132"/>
      <c r="T259" s="132"/>
      <c r="U259" s="132"/>
      <c r="V259" s="22"/>
      <c r="W259" s="22"/>
    </row>
    <row r="261" spans="1:21" ht="12.75">
      <c r="A261" s="78">
        <v>1</v>
      </c>
      <c r="B261" s="115" t="s">
        <v>228</v>
      </c>
      <c r="C261" s="115"/>
      <c r="D261" s="115"/>
      <c r="G261" s="45">
        <v>2</v>
      </c>
      <c r="H261" s="115" t="s">
        <v>229</v>
      </c>
      <c r="I261" s="115"/>
      <c r="J261" s="115"/>
      <c r="M261" s="46">
        <v>3</v>
      </c>
      <c r="N261" s="115" t="s">
        <v>230</v>
      </c>
      <c r="O261" s="115"/>
      <c r="R261" s="47">
        <v>4</v>
      </c>
      <c r="S261" s="115" t="s">
        <v>231</v>
      </c>
      <c r="T261" s="115"/>
      <c r="U261" s="115"/>
    </row>
  </sheetData>
  <sheetProtection/>
  <mergeCells count="288">
    <mergeCell ref="R6:U6"/>
    <mergeCell ref="A5:U5"/>
    <mergeCell ref="A1:E4"/>
    <mergeCell ref="A6:E6"/>
    <mergeCell ref="F1:Q4"/>
    <mergeCell ref="F6:M6"/>
    <mergeCell ref="N6:Q6"/>
    <mergeCell ref="R1:S1"/>
    <mergeCell ref="T1:U1"/>
    <mergeCell ref="R2:S2"/>
    <mergeCell ref="T2:U2"/>
    <mergeCell ref="R3:S3"/>
    <mergeCell ref="T3:U3"/>
    <mergeCell ref="R4:S4"/>
    <mergeCell ref="T4:U4"/>
    <mergeCell ref="S261:U261"/>
    <mergeCell ref="I259:U259"/>
    <mergeCell ref="P8:U8"/>
    <mergeCell ref="B206:U206"/>
    <mergeCell ref="B207:U207"/>
    <mergeCell ref="B261:D261"/>
    <mergeCell ref="H261:J261"/>
    <mergeCell ref="N261:O261"/>
    <mergeCell ref="A255:F255"/>
    <mergeCell ref="B198:U198"/>
    <mergeCell ref="B199:U199"/>
    <mergeCell ref="B200:U200"/>
    <mergeCell ref="B205:U205"/>
    <mergeCell ref="A256:E256"/>
    <mergeCell ref="B217:I217"/>
    <mergeCell ref="J217:Q217"/>
    <mergeCell ref="I256:U256"/>
    <mergeCell ref="A209:A211"/>
    <mergeCell ref="J209:Q209"/>
    <mergeCell ref="I257:U257"/>
    <mergeCell ref="H255:U255"/>
    <mergeCell ref="B214:U214"/>
    <mergeCell ref="B215:U215"/>
    <mergeCell ref="B216:U216"/>
    <mergeCell ref="B209:I209"/>
    <mergeCell ref="A259:E259"/>
    <mergeCell ref="I258:U258"/>
    <mergeCell ref="R217:U217"/>
    <mergeCell ref="A221:A223"/>
    <mergeCell ref="B221:I221"/>
    <mergeCell ref="J221:Q221"/>
    <mergeCell ref="R221:U221"/>
    <mergeCell ref="A217:A219"/>
    <mergeCell ref="A258:E258"/>
    <mergeCell ref="A257:E257"/>
    <mergeCell ref="B208:U208"/>
    <mergeCell ref="B189:U189"/>
    <mergeCell ref="B190:U190"/>
    <mergeCell ref="B191:U191"/>
    <mergeCell ref="B213:U213"/>
    <mergeCell ref="B197:U197"/>
    <mergeCell ref="R209:U209"/>
    <mergeCell ref="A212:U212"/>
    <mergeCell ref="A201:A203"/>
    <mergeCell ref="B201:I201"/>
    <mergeCell ref="J201:Q201"/>
    <mergeCell ref="R201:U201"/>
    <mergeCell ref="A7:U7"/>
    <mergeCell ref="A19:U19"/>
    <mergeCell ref="B182:U182"/>
    <mergeCell ref="B183:U183"/>
    <mergeCell ref="A8:F8"/>
    <mergeCell ref="B192:U192"/>
    <mergeCell ref="A193:A195"/>
    <mergeCell ref="B193:I193"/>
    <mergeCell ref="H8:N8"/>
    <mergeCell ref="B184:U184"/>
    <mergeCell ref="A185:A187"/>
    <mergeCell ref="B185:I185"/>
    <mergeCell ref="J185:Q185"/>
    <mergeCell ref="R185:U185"/>
    <mergeCell ref="A177:A179"/>
    <mergeCell ref="B177:I177"/>
    <mergeCell ref="J177:Q177"/>
    <mergeCell ref="R177:U177"/>
    <mergeCell ref="A180:U180"/>
    <mergeCell ref="A188:U188"/>
    <mergeCell ref="A196:U196"/>
    <mergeCell ref="J193:Q193"/>
    <mergeCell ref="R193:U193"/>
    <mergeCell ref="B181:U181"/>
    <mergeCell ref="A204:U204"/>
    <mergeCell ref="B173:U173"/>
    <mergeCell ref="B174:U174"/>
    <mergeCell ref="B175:U175"/>
    <mergeCell ref="B176:U176"/>
    <mergeCell ref="A169:A171"/>
    <mergeCell ref="B169:I169"/>
    <mergeCell ref="J169:Q169"/>
    <mergeCell ref="R169:U169"/>
    <mergeCell ref="A172:U172"/>
    <mergeCell ref="B165:U165"/>
    <mergeCell ref="B166:U166"/>
    <mergeCell ref="B167:U167"/>
    <mergeCell ref="B168:U168"/>
    <mergeCell ref="A161:A163"/>
    <mergeCell ref="B161:I161"/>
    <mergeCell ref="J161:Q161"/>
    <mergeCell ref="R161:U161"/>
    <mergeCell ref="A164:U164"/>
    <mergeCell ref="B157:U157"/>
    <mergeCell ref="B158:U158"/>
    <mergeCell ref="B159:U159"/>
    <mergeCell ref="B160:U160"/>
    <mergeCell ref="A153:A155"/>
    <mergeCell ref="B153:I153"/>
    <mergeCell ref="J153:Q153"/>
    <mergeCell ref="R153:U153"/>
    <mergeCell ref="A156:U156"/>
    <mergeCell ref="B149:U149"/>
    <mergeCell ref="B150:U150"/>
    <mergeCell ref="B151:U151"/>
    <mergeCell ref="B152:U152"/>
    <mergeCell ref="A145:A147"/>
    <mergeCell ref="B145:I145"/>
    <mergeCell ref="J145:Q145"/>
    <mergeCell ref="R145:U145"/>
    <mergeCell ref="A148:U148"/>
    <mergeCell ref="B141:U141"/>
    <mergeCell ref="B142:U142"/>
    <mergeCell ref="B143:U143"/>
    <mergeCell ref="B144:U144"/>
    <mergeCell ref="A137:A139"/>
    <mergeCell ref="B137:I137"/>
    <mergeCell ref="J137:Q137"/>
    <mergeCell ref="R137:U137"/>
    <mergeCell ref="A140:U140"/>
    <mergeCell ref="B133:U133"/>
    <mergeCell ref="B134:U134"/>
    <mergeCell ref="B135:U135"/>
    <mergeCell ref="B136:U136"/>
    <mergeCell ref="A129:A131"/>
    <mergeCell ref="B129:I129"/>
    <mergeCell ref="J129:Q129"/>
    <mergeCell ref="R129:U129"/>
    <mergeCell ref="A132:U132"/>
    <mergeCell ref="B125:U125"/>
    <mergeCell ref="B126:U126"/>
    <mergeCell ref="B127:U127"/>
    <mergeCell ref="B128:U128"/>
    <mergeCell ref="A121:A123"/>
    <mergeCell ref="B121:I121"/>
    <mergeCell ref="J121:Q121"/>
    <mergeCell ref="R121:U121"/>
    <mergeCell ref="A124:U124"/>
    <mergeCell ref="B117:U117"/>
    <mergeCell ref="B118:U118"/>
    <mergeCell ref="B119:U119"/>
    <mergeCell ref="B120:U120"/>
    <mergeCell ref="A113:A115"/>
    <mergeCell ref="B113:I113"/>
    <mergeCell ref="J113:Q113"/>
    <mergeCell ref="R113:U113"/>
    <mergeCell ref="A116:U116"/>
    <mergeCell ref="B109:U109"/>
    <mergeCell ref="B110:U110"/>
    <mergeCell ref="B111:U111"/>
    <mergeCell ref="B112:U112"/>
    <mergeCell ref="A105:A107"/>
    <mergeCell ref="B105:I105"/>
    <mergeCell ref="J105:Q105"/>
    <mergeCell ref="R105:U105"/>
    <mergeCell ref="A108:U108"/>
    <mergeCell ref="B101:U101"/>
    <mergeCell ref="B102:U102"/>
    <mergeCell ref="B103:U103"/>
    <mergeCell ref="B104:U104"/>
    <mergeCell ref="A97:A99"/>
    <mergeCell ref="B97:I97"/>
    <mergeCell ref="J97:Q97"/>
    <mergeCell ref="R97:U97"/>
    <mergeCell ref="A100:U100"/>
    <mergeCell ref="B93:U93"/>
    <mergeCell ref="B94:U94"/>
    <mergeCell ref="B95:U95"/>
    <mergeCell ref="B96:U96"/>
    <mergeCell ref="A89:A91"/>
    <mergeCell ref="B89:I89"/>
    <mergeCell ref="J89:Q89"/>
    <mergeCell ref="R89:U89"/>
    <mergeCell ref="A92:U92"/>
    <mergeCell ref="B85:U85"/>
    <mergeCell ref="B86:U86"/>
    <mergeCell ref="B87:U87"/>
    <mergeCell ref="B88:U88"/>
    <mergeCell ref="A81:A83"/>
    <mergeCell ref="B81:I81"/>
    <mergeCell ref="J81:Q81"/>
    <mergeCell ref="R81:U81"/>
    <mergeCell ref="A84:U84"/>
    <mergeCell ref="B77:U77"/>
    <mergeCell ref="B78:U78"/>
    <mergeCell ref="B79:U79"/>
    <mergeCell ref="B80:U80"/>
    <mergeCell ref="A73:A75"/>
    <mergeCell ref="B73:I73"/>
    <mergeCell ref="J73:Q73"/>
    <mergeCell ref="R73:U73"/>
    <mergeCell ref="A76:U76"/>
    <mergeCell ref="B70:U70"/>
    <mergeCell ref="B71:U71"/>
    <mergeCell ref="B72:U72"/>
    <mergeCell ref="B63:U63"/>
    <mergeCell ref="B64:U64"/>
    <mergeCell ref="A68:U68"/>
    <mergeCell ref="B54:U54"/>
    <mergeCell ref="B55:U55"/>
    <mergeCell ref="A57:A59"/>
    <mergeCell ref="B57:I57"/>
    <mergeCell ref="J57:Q57"/>
    <mergeCell ref="B69:U69"/>
    <mergeCell ref="B61:U61"/>
    <mergeCell ref="A60:U60"/>
    <mergeCell ref="R57:U57"/>
    <mergeCell ref="A49:A51"/>
    <mergeCell ref="B49:I49"/>
    <mergeCell ref="J49:Q49"/>
    <mergeCell ref="R49:U49"/>
    <mergeCell ref="B56:U56"/>
    <mergeCell ref="A65:A67"/>
    <mergeCell ref="B65:I65"/>
    <mergeCell ref="J65:Q65"/>
    <mergeCell ref="R65:U65"/>
    <mergeCell ref="B62:U62"/>
    <mergeCell ref="B53:U53"/>
    <mergeCell ref="B39:U39"/>
    <mergeCell ref="B40:U40"/>
    <mergeCell ref="B46:U46"/>
    <mergeCell ref="B47:U47"/>
    <mergeCell ref="B48:U48"/>
    <mergeCell ref="A52:U52"/>
    <mergeCell ref="A41:A43"/>
    <mergeCell ref="B41:I41"/>
    <mergeCell ref="J41:Q41"/>
    <mergeCell ref="R41:U41"/>
    <mergeCell ref="B45:U45"/>
    <mergeCell ref="A36:U36"/>
    <mergeCell ref="A44:U44"/>
    <mergeCell ref="A33:A35"/>
    <mergeCell ref="B38:U38"/>
    <mergeCell ref="B37:U37"/>
    <mergeCell ref="B30:U30"/>
    <mergeCell ref="B31:U31"/>
    <mergeCell ref="B32:U32"/>
    <mergeCell ref="B33:I33"/>
    <mergeCell ref="J33:Q33"/>
    <mergeCell ref="R33:U33"/>
    <mergeCell ref="B29:U29"/>
    <mergeCell ref="A9:E9"/>
    <mergeCell ref="A10:E10"/>
    <mergeCell ref="A11:E11"/>
    <mergeCell ref="A12:E12"/>
    <mergeCell ref="P9:T9"/>
    <mergeCell ref="P10:T10"/>
    <mergeCell ref="H13:M13"/>
    <mergeCell ref="A13:E13"/>
    <mergeCell ref="P11:T11"/>
    <mergeCell ref="P12:T12"/>
    <mergeCell ref="B24:U24"/>
    <mergeCell ref="B22:U22"/>
    <mergeCell ref="A14:E14"/>
    <mergeCell ref="A15:E15"/>
    <mergeCell ref="A16:E16"/>
    <mergeCell ref="A18:U18"/>
    <mergeCell ref="A25:A27"/>
    <mergeCell ref="H14:M14"/>
    <mergeCell ref="H15:M15"/>
    <mergeCell ref="H16:M16"/>
    <mergeCell ref="B21:U21"/>
    <mergeCell ref="B23:U23"/>
    <mergeCell ref="B25:I25"/>
    <mergeCell ref="J25:Q25"/>
    <mergeCell ref="R25:U25"/>
    <mergeCell ref="A28:U28"/>
    <mergeCell ref="A17:U17"/>
    <mergeCell ref="G8:G16"/>
    <mergeCell ref="O8:O16"/>
    <mergeCell ref="P13:U16"/>
    <mergeCell ref="A20:U20"/>
    <mergeCell ref="H9:M9"/>
    <mergeCell ref="H10:M10"/>
    <mergeCell ref="H11:M11"/>
    <mergeCell ref="H12:M12"/>
  </mergeCells>
  <conditionalFormatting sqref="B252:U252">
    <cfRule type="cellIs" priority="1" dxfId="1" operator="between" stopIfTrue="1">
      <formula>26</formula>
      <formula>57</formula>
    </cfRule>
    <cfRule type="cellIs" priority="2" dxfId="10" operator="between" stopIfTrue="1">
      <formula>58</formula>
      <formula>92</formula>
    </cfRule>
    <cfRule type="cellIs" priority="3" dxfId="0" operator="between" stopIfTrue="1">
      <formula>93</formula>
      <formula>125</formula>
    </cfRule>
  </conditionalFormatting>
  <printOptions/>
  <pageMargins left="0.7480314960629921" right="0.7480314960629921" top="0.984251968503937" bottom="0.984251968503937" header="0" footer="0"/>
  <pageSetup horizontalDpi="600" verticalDpi="600" orientation="portrait" paperSize="9" scale="65" r:id="rId2"/>
  <rowBreaks count="3" manualBreakCount="3">
    <brk id="68" max="20" man="1"/>
    <brk id="132" max="20" man="1"/>
    <brk id="195" max="20" man="1"/>
  </rowBreaks>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dimension ref="A1:Z142"/>
  <sheetViews>
    <sheetView view="pageBreakPreview" zoomScale="79" zoomScaleNormal="93" zoomScaleSheetLayoutView="79" workbookViewId="0" topLeftCell="A1">
      <selection activeCell="T3" sqref="T3:U3"/>
    </sheetView>
  </sheetViews>
  <sheetFormatPr defaultColWidth="11.421875" defaultRowHeight="12.75"/>
  <cols>
    <col min="1" max="16" width="7.7109375" style="53" customWidth="1"/>
    <col min="17" max="17" width="5.140625" style="53" customWidth="1"/>
    <col min="18" max="18" width="4.421875" style="53" customWidth="1"/>
    <col min="19" max="21" width="7.7109375" style="53" customWidth="1"/>
    <col min="22" max="22" width="8.28125" style="1" customWidth="1"/>
  </cols>
  <sheetData>
    <row r="1" spans="1:21" ht="21.75" customHeight="1">
      <c r="A1" s="146"/>
      <c r="B1" s="146"/>
      <c r="C1" s="146"/>
      <c r="D1" s="146"/>
      <c r="E1" s="146"/>
      <c r="F1" s="148" t="s">
        <v>218</v>
      </c>
      <c r="G1" s="148"/>
      <c r="H1" s="148"/>
      <c r="I1" s="148"/>
      <c r="J1" s="148"/>
      <c r="K1" s="148"/>
      <c r="L1" s="148"/>
      <c r="M1" s="148"/>
      <c r="N1" s="148"/>
      <c r="O1" s="148"/>
      <c r="P1" s="148"/>
      <c r="Q1" s="148"/>
      <c r="R1" s="151" t="s">
        <v>314</v>
      </c>
      <c r="S1" s="152"/>
      <c r="T1" s="142" t="str">
        <f>Probabilidad!T1</f>
        <v>ES-SIG-RG-183</v>
      </c>
      <c r="U1" s="142"/>
    </row>
    <row r="2" spans="1:21" ht="21.75" customHeight="1">
      <c r="A2" s="146"/>
      <c r="B2" s="146"/>
      <c r="C2" s="146"/>
      <c r="D2" s="146"/>
      <c r="E2" s="146"/>
      <c r="F2" s="148"/>
      <c r="G2" s="148"/>
      <c r="H2" s="148"/>
      <c r="I2" s="148"/>
      <c r="J2" s="148"/>
      <c r="K2" s="148"/>
      <c r="L2" s="148"/>
      <c r="M2" s="148"/>
      <c r="N2" s="148"/>
      <c r="O2" s="148"/>
      <c r="P2" s="148"/>
      <c r="Q2" s="148"/>
      <c r="R2" s="151" t="s">
        <v>315</v>
      </c>
      <c r="S2" s="152"/>
      <c r="T2" s="142">
        <f>Probabilidad!T2</f>
        <v>0</v>
      </c>
      <c r="U2" s="142"/>
    </row>
    <row r="3" spans="1:21" ht="21.75" customHeight="1">
      <c r="A3" s="146"/>
      <c r="B3" s="146"/>
      <c r="C3" s="146"/>
      <c r="D3" s="146"/>
      <c r="E3" s="146"/>
      <c r="F3" s="148"/>
      <c r="G3" s="148"/>
      <c r="H3" s="148"/>
      <c r="I3" s="148"/>
      <c r="J3" s="148"/>
      <c r="K3" s="148"/>
      <c r="L3" s="148"/>
      <c r="M3" s="148"/>
      <c r="N3" s="148"/>
      <c r="O3" s="148"/>
      <c r="P3" s="148"/>
      <c r="Q3" s="148"/>
      <c r="R3" s="151" t="s">
        <v>316</v>
      </c>
      <c r="S3" s="152"/>
      <c r="T3" s="144">
        <f>Probabilidad!T3</f>
        <v>45244</v>
      </c>
      <c r="U3" s="144"/>
    </row>
    <row r="4" spans="1:21" ht="21.75" customHeight="1">
      <c r="A4" s="146"/>
      <c r="B4" s="146"/>
      <c r="C4" s="146"/>
      <c r="D4" s="146"/>
      <c r="E4" s="146"/>
      <c r="F4" s="148"/>
      <c r="G4" s="148"/>
      <c r="H4" s="148"/>
      <c r="I4" s="148"/>
      <c r="J4" s="148"/>
      <c r="K4" s="148"/>
      <c r="L4" s="148"/>
      <c r="M4" s="148"/>
      <c r="N4" s="148"/>
      <c r="O4" s="148"/>
      <c r="P4" s="148"/>
      <c r="Q4" s="148"/>
      <c r="R4" s="143" t="s">
        <v>317</v>
      </c>
      <c r="S4" s="143"/>
      <c r="T4" s="142" t="s">
        <v>318</v>
      </c>
      <c r="U4" s="142"/>
    </row>
    <row r="5" spans="1:21" ht="6" customHeight="1">
      <c r="A5" s="153"/>
      <c r="B5" s="153"/>
      <c r="C5" s="153"/>
      <c r="D5" s="153"/>
      <c r="E5" s="153"/>
      <c r="F5" s="153"/>
      <c r="G5" s="153"/>
      <c r="H5" s="153"/>
      <c r="I5" s="153"/>
      <c r="J5" s="153"/>
      <c r="K5" s="153"/>
      <c r="L5" s="153"/>
      <c r="M5" s="153"/>
      <c r="N5" s="153"/>
      <c r="O5" s="153"/>
      <c r="P5" s="153"/>
      <c r="Q5" s="153"/>
      <c r="R5" s="153"/>
      <c r="S5" s="153"/>
      <c r="T5" s="153"/>
      <c r="U5" s="153"/>
    </row>
    <row r="6" spans="1:21" ht="30" customHeight="1">
      <c r="A6" s="163" t="s">
        <v>197</v>
      </c>
      <c r="B6" s="163"/>
      <c r="C6" s="163"/>
      <c r="D6" s="163"/>
      <c r="E6" s="163"/>
      <c r="F6" s="163"/>
      <c r="G6" s="163"/>
      <c r="H6" s="163"/>
      <c r="I6" s="163"/>
      <c r="J6" s="163"/>
      <c r="K6" s="163"/>
      <c r="L6" s="163"/>
      <c r="M6" s="163"/>
      <c r="N6" s="163"/>
      <c r="O6" s="163"/>
      <c r="P6" s="163"/>
      <c r="Q6" s="163"/>
      <c r="R6" s="163"/>
      <c r="S6" s="163"/>
      <c r="T6" s="163"/>
      <c r="U6" s="163"/>
    </row>
    <row r="7" spans="1:21" ht="30" customHeight="1">
      <c r="A7" s="161" t="s">
        <v>198</v>
      </c>
      <c r="B7" s="161"/>
      <c r="C7" s="161"/>
      <c r="D7" s="161"/>
      <c r="E7" s="161"/>
      <c r="F7" s="161"/>
      <c r="G7" s="161"/>
      <c r="H7" s="161"/>
      <c r="I7" s="161"/>
      <c r="J7" s="161"/>
      <c r="K7" s="161"/>
      <c r="L7" s="161"/>
      <c r="M7" s="161"/>
      <c r="N7" s="161"/>
      <c r="O7" s="161"/>
      <c r="P7" s="161"/>
      <c r="Q7" s="161"/>
      <c r="R7" s="161"/>
      <c r="S7" s="161"/>
      <c r="T7" s="161"/>
      <c r="U7" s="161"/>
    </row>
    <row r="8" spans="1:21" ht="9.75" customHeight="1">
      <c r="A8" s="150"/>
      <c r="B8" s="150"/>
      <c r="C8" s="150"/>
      <c r="D8" s="150"/>
      <c r="E8" s="150"/>
      <c r="F8" s="150"/>
      <c r="G8" s="150"/>
      <c r="H8" s="150"/>
      <c r="I8" s="150"/>
      <c r="J8" s="150"/>
      <c r="K8" s="150"/>
      <c r="L8" s="150"/>
      <c r="M8" s="150"/>
      <c r="N8" s="150"/>
      <c r="O8" s="150"/>
      <c r="P8" s="150"/>
      <c r="Q8" s="150"/>
      <c r="R8" s="150"/>
      <c r="S8" s="150"/>
      <c r="T8" s="150"/>
      <c r="U8" s="150"/>
    </row>
    <row r="9" spans="1:21" ht="30" customHeight="1">
      <c r="A9" s="159" t="s">
        <v>201</v>
      </c>
      <c r="B9" s="159"/>
      <c r="C9" s="159"/>
      <c r="D9" s="159"/>
      <c r="E9" s="159"/>
      <c r="F9" s="159"/>
      <c r="G9" s="159"/>
      <c r="H9" s="159"/>
      <c r="I9" s="159"/>
      <c r="J9" s="159"/>
      <c r="K9" s="159"/>
      <c r="L9" s="159"/>
      <c r="M9" s="159"/>
      <c r="N9" s="159"/>
      <c r="O9" s="159"/>
      <c r="P9" s="159"/>
      <c r="Q9" s="159"/>
      <c r="R9" s="159"/>
      <c r="S9" s="67" t="s">
        <v>45</v>
      </c>
      <c r="T9" s="67" t="s">
        <v>46</v>
      </c>
      <c r="U9" s="67" t="s">
        <v>47</v>
      </c>
    </row>
    <row r="10" spans="1:21" ht="30" customHeight="1">
      <c r="A10" s="62" t="s">
        <v>45</v>
      </c>
      <c r="B10" s="154" t="s">
        <v>275</v>
      </c>
      <c r="C10" s="155"/>
      <c r="D10" s="155"/>
      <c r="E10" s="155"/>
      <c r="F10" s="155"/>
      <c r="G10" s="155"/>
      <c r="H10" s="155"/>
      <c r="I10" s="155"/>
      <c r="J10" s="155"/>
      <c r="K10" s="155"/>
      <c r="L10" s="155"/>
      <c r="M10" s="155"/>
      <c r="N10" s="155"/>
      <c r="O10" s="155"/>
      <c r="P10" s="155"/>
      <c r="Q10" s="155"/>
      <c r="R10" s="156"/>
      <c r="S10" s="52"/>
      <c r="T10" s="63"/>
      <c r="U10" s="63"/>
    </row>
    <row r="11" spans="1:21" ht="30" customHeight="1">
      <c r="A11" s="64">
        <v>1</v>
      </c>
      <c r="B11" s="121" t="s">
        <v>1</v>
      </c>
      <c r="C11" s="122"/>
      <c r="D11" s="122"/>
      <c r="E11" s="122"/>
      <c r="F11" s="122"/>
      <c r="G11" s="122"/>
      <c r="H11" s="122"/>
      <c r="I11" s="122"/>
      <c r="J11" s="122"/>
      <c r="K11" s="122"/>
      <c r="L11" s="122"/>
      <c r="M11" s="122"/>
      <c r="N11" s="122"/>
      <c r="O11" s="122"/>
      <c r="P11" s="122"/>
      <c r="Q11" s="122"/>
      <c r="R11" s="123"/>
      <c r="S11" s="52"/>
      <c r="T11" s="52"/>
      <c r="U11" s="52"/>
    </row>
    <row r="12" spans="1:21" ht="30" customHeight="1">
      <c r="A12" s="64">
        <v>2</v>
      </c>
      <c r="B12" s="121" t="s">
        <v>2</v>
      </c>
      <c r="C12" s="122"/>
      <c r="D12" s="122"/>
      <c r="E12" s="122"/>
      <c r="F12" s="122"/>
      <c r="G12" s="122"/>
      <c r="H12" s="122"/>
      <c r="I12" s="122"/>
      <c r="J12" s="122"/>
      <c r="K12" s="122"/>
      <c r="L12" s="122"/>
      <c r="M12" s="122"/>
      <c r="N12" s="122"/>
      <c r="O12" s="122"/>
      <c r="P12" s="122"/>
      <c r="Q12" s="122"/>
      <c r="R12" s="123"/>
      <c r="S12" s="52"/>
      <c r="T12" s="52"/>
      <c r="U12" s="52"/>
    </row>
    <row r="13" spans="1:21" ht="30" customHeight="1">
      <c r="A13" s="64">
        <v>3</v>
      </c>
      <c r="B13" s="121" t="s">
        <v>3</v>
      </c>
      <c r="C13" s="122"/>
      <c r="D13" s="122"/>
      <c r="E13" s="122"/>
      <c r="F13" s="122"/>
      <c r="G13" s="122"/>
      <c r="H13" s="122"/>
      <c r="I13" s="122"/>
      <c r="J13" s="122"/>
      <c r="K13" s="122"/>
      <c r="L13" s="122"/>
      <c r="M13" s="122"/>
      <c r="N13" s="122"/>
      <c r="O13" s="122"/>
      <c r="P13" s="122"/>
      <c r="Q13" s="122"/>
      <c r="R13" s="123"/>
      <c r="S13" s="52"/>
      <c r="T13" s="52"/>
      <c r="U13" s="52"/>
    </row>
    <row r="14" spans="1:21" ht="30" customHeight="1">
      <c r="A14" s="64">
        <v>4</v>
      </c>
      <c r="B14" s="121" t="s">
        <v>4</v>
      </c>
      <c r="C14" s="122"/>
      <c r="D14" s="122"/>
      <c r="E14" s="122"/>
      <c r="F14" s="122"/>
      <c r="G14" s="122"/>
      <c r="H14" s="122"/>
      <c r="I14" s="122"/>
      <c r="J14" s="122"/>
      <c r="K14" s="122"/>
      <c r="L14" s="122"/>
      <c r="M14" s="122"/>
      <c r="N14" s="122"/>
      <c r="O14" s="122"/>
      <c r="P14" s="122"/>
      <c r="Q14" s="122"/>
      <c r="R14" s="123"/>
      <c r="S14" s="52"/>
      <c r="T14" s="52"/>
      <c r="U14" s="52"/>
    </row>
    <row r="15" spans="1:21" ht="30" customHeight="1">
      <c r="A15" s="64">
        <v>5</v>
      </c>
      <c r="B15" s="121" t="s">
        <v>0</v>
      </c>
      <c r="C15" s="122"/>
      <c r="D15" s="122"/>
      <c r="E15" s="122"/>
      <c r="F15" s="122"/>
      <c r="G15" s="122"/>
      <c r="H15" s="122"/>
      <c r="I15" s="122"/>
      <c r="J15" s="122"/>
      <c r="K15" s="122"/>
      <c r="L15" s="122"/>
      <c r="M15" s="122"/>
      <c r="N15" s="122"/>
      <c r="O15" s="122"/>
      <c r="P15" s="122"/>
      <c r="Q15" s="122"/>
      <c r="R15" s="123"/>
      <c r="S15" s="52"/>
      <c r="T15" s="52"/>
      <c r="U15" s="52"/>
    </row>
    <row r="16" spans="1:21" ht="30" customHeight="1">
      <c r="A16" s="64">
        <v>6</v>
      </c>
      <c r="B16" s="117" t="s">
        <v>5</v>
      </c>
      <c r="C16" s="118"/>
      <c r="D16" s="118"/>
      <c r="E16" s="118"/>
      <c r="F16" s="118"/>
      <c r="G16" s="118"/>
      <c r="H16" s="118"/>
      <c r="I16" s="118"/>
      <c r="J16" s="118"/>
      <c r="K16" s="118"/>
      <c r="L16" s="118"/>
      <c r="M16" s="118"/>
      <c r="N16" s="118"/>
      <c r="O16" s="118"/>
      <c r="P16" s="118"/>
      <c r="Q16" s="118"/>
      <c r="R16" s="119"/>
      <c r="S16" s="52"/>
      <c r="T16" s="52"/>
      <c r="U16" s="52"/>
    </row>
    <row r="17" spans="1:21" ht="30" customHeight="1">
      <c r="A17" s="64">
        <v>7</v>
      </c>
      <c r="B17" s="121" t="s">
        <v>6</v>
      </c>
      <c r="C17" s="122"/>
      <c r="D17" s="122"/>
      <c r="E17" s="122"/>
      <c r="F17" s="122"/>
      <c r="G17" s="122"/>
      <c r="H17" s="122"/>
      <c r="I17" s="122"/>
      <c r="J17" s="122"/>
      <c r="K17" s="122"/>
      <c r="L17" s="122"/>
      <c r="M17" s="122"/>
      <c r="N17" s="122"/>
      <c r="O17" s="122"/>
      <c r="P17" s="122"/>
      <c r="Q17" s="122"/>
      <c r="R17" s="123"/>
      <c r="S17" s="52"/>
      <c r="T17" s="52"/>
      <c r="U17" s="52"/>
    </row>
    <row r="18" spans="1:21" ht="30" customHeight="1">
      <c r="A18" s="62" t="s">
        <v>46</v>
      </c>
      <c r="B18" s="154" t="s">
        <v>276</v>
      </c>
      <c r="C18" s="155"/>
      <c r="D18" s="155"/>
      <c r="E18" s="155"/>
      <c r="F18" s="155"/>
      <c r="G18" s="155"/>
      <c r="H18" s="155"/>
      <c r="I18" s="155"/>
      <c r="J18" s="155"/>
      <c r="K18" s="155"/>
      <c r="L18" s="155"/>
      <c r="M18" s="155"/>
      <c r="N18" s="155"/>
      <c r="O18" s="155"/>
      <c r="P18" s="155"/>
      <c r="Q18" s="155"/>
      <c r="R18" s="156"/>
      <c r="S18" s="52"/>
      <c r="T18" s="52"/>
      <c r="U18" s="52"/>
    </row>
    <row r="19" spans="1:21" ht="30" customHeight="1">
      <c r="A19" s="64">
        <v>8</v>
      </c>
      <c r="B19" s="121" t="s">
        <v>7</v>
      </c>
      <c r="C19" s="122"/>
      <c r="D19" s="122"/>
      <c r="E19" s="122"/>
      <c r="F19" s="122"/>
      <c r="G19" s="122"/>
      <c r="H19" s="122"/>
      <c r="I19" s="122"/>
      <c r="J19" s="122"/>
      <c r="K19" s="122"/>
      <c r="L19" s="122"/>
      <c r="M19" s="122"/>
      <c r="N19" s="122"/>
      <c r="O19" s="122"/>
      <c r="P19" s="122"/>
      <c r="Q19" s="122"/>
      <c r="R19" s="123"/>
      <c r="S19" s="52"/>
      <c r="T19" s="52"/>
      <c r="U19" s="52"/>
    </row>
    <row r="20" spans="1:21" ht="30" customHeight="1">
      <c r="A20" s="64">
        <v>9</v>
      </c>
      <c r="B20" s="121" t="s">
        <v>8</v>
      </c>
      <c r="C20" s="122"/>
      <c r="D20" s="122"/>
      <c r="E20" s="122"/>
      <c r="F20" s="122"/>
      <c r="G20" s="122"/>
      <c r="H20" s="122"/>
      <c r="I20" s="122"/>
      <c r="J20" s="122"/>
      <c r="K20" s="122"/>
      <c r="L20" s="122"/>
      <c r="M20" s="122"/>
      <c r="N20" s="122"/>
      <c r="O20" s="122"/>
      <c r="P20" s="122"/>
      <c r="Q20" s="122"/>
      <c r="R20" s="123"/>
      <c r="S20" s="52"/>
      <c r="T20" s="52"/>
      <c r="U20" s="52"/>
    </row>
    <row r="21" spans="1:21" ht="30" customHeight="1">
      <c r="A21" s="64">
        <v>10</v>
      </c>
      <c r="B21" s="121" t="s">
        <v>9</v>
      </c>
      <c r="C21" s="122"/>
      <c r="D21" s="122"/>
      <c r="E21" s="122"/>
      <c r="F21" s="122"/>
      <c r="G21" s="122"/>
      <c r="H21" s="122"/>
      <c r="I21" s="122"/>
      <c r="J21" s="122"/>
      <c r="K21" s="122"/>
      <c r="L21" s="122"/>
      <c r="M21" s="122"/>
      <c r="N21" s="122"/>
      <c r="O21" s="122"/>
      <c r="P21" s="122"/>
      <c r="Q21" s="122"/>
      <c r="R21" s="123"/>
      <c r="S21" s="52"/>
      <c r="T21" s="52"/>
      <c r="U21" s="52"/>
    </row>
    <row r="22" spans="1:21" ht="30" customHeight="1">
      <c r="A22" s="64">
        <v>11</v>
      </c>
      <c r="B22" s="121" t="s">
        <v>10</v>
      </c>
      <c r="C22" s="122"/>
      <c r="D22" s="122"/>
      <c r="E22" s="122"/>
      <c r="F22" s="122"/>
      <c r="G22" s="122"/>
      <c r="H22" s="122"/>
      <c r="I22" s="122"/>
      <c r="J22" s="122"/>
      <c r="K22" s="122"/>
      <c r="L22" s="122"/>
      <c r="M22" s="122"/>
      <c r="N22" s="122"/>
      <c r="O22" s="122"/>
      <c r="P22" s="122"/>
      <c r="Q22" s="122"/>
      <c r="R22" s="123"/>
      <c r="S22" s="52"/>
      <c r="T22" s="52"/>
      <c r="U22" s="52"/>
    </row>
    <row r="23" spans="1:21" ht="30" customHeight="1">
      <c r="A23" s="64">
        <v>12</v>
      </c>
      <c r="B23" s="121" t="s">
        <v>11</v>
      </c>
      <c r="C23" s="122"/>
      <c r="D23" s="122"/>
      <c r="E23" s="122"/>
      <c r="F23" s="122"/>
      <c r="G23" s="122"/>
      <c r="H23" s="122"/>
      <c r="I23" s="122"/>
      <c r="J23" s="122"/>
      <c r="K23" s="122"/>
      <c r="L23" s="122"/>
      <c r="M23" s="122"/>
      <c r="N23" s="122"/>
      <c r="O23" s="122"/>
      <c r="P23" s="122"/>
      <c r="Q23" s="122"/>
      <c r="R23" s="123"/>
      <c r="S23" s="52"/>
      <c r="T23" s="52"/>
      <c r="U23" s="52"/>
    </row>
    <row r="24" spans="1:21" ht="30" customHeight="1">
      <c r="A24" s="64">
        <v>13</v>
      </c>
      <c r="B24" s="121" t="s">
        <v>12</v>
      </c>
      <c r="C24" s="122"/>
      <c r="D24" s="122"/>
      <c r="E24" s="122"/>
      <c r="F24" s="122"/>
      <c r="G24" s="122"/>
      <c r="H24" s="122"/>
      <c r="I24" s="122"/>
      <c r="J24" s="122"/>
      <c r="K24" s="122"/>
      <c r="L24" s="122"/>
      <c r="M24" s="122"/>
      <c r="N24" s="122"/>
      <c r="O24" s="122"/>
      <c r="P24" s="122"/>
      <c r="Q24" s="122"/>
      <c r="R24" s="123"/>
      <c r="S24" s="52"/>
      <c r="T24" s="52"/>
      <c r="U24" s="52"/>
    </row>
    <row r="25" spans="1:21" ht="30" customHeight="1">
      <c r="A25" s="62" t="s">
        <v>47</v>
      </c>
      <c r="B25" s="154" t="s">
        <v>277</v>
      </c>
      <c r="C25" s="155"/>
      <c r="D25" s="155"/>
      <c r="E25" s="155"/>
      <c r="F25" s="155"/>
      <c r="G25" s="155"/>
      <c r="H25" s="155"/>
      <c r="I25" s="155"/>
      <c r="J25" s="155"/>
      <c r="K25" s="155"/>
      <c r="L25" s="155"/>
      <c r="M25" s="155"/>
      <c r="N25" s="155"/>
      <c r="O25" s="155"/>
      <c r="P25" s="155"/>
      <c r="Q25" s="155"/>
      <c r="R25" s="156"/>
      <c r="S25" s="52"/>
      <c r="T25" s="52"/>
      <c r="U25" s="52"/>
    </row>
    <row r="26" spans="1:21" ht="30" customHeight="1">
      <c r="A26" s="64">
        <v>14</v>
      </c>
      <c r="B26" s="121" t="s">
        <v>191</v>
      </c>
      <c r="C26" s="122"/>
      <c r="D26" s="122"/>
      <c r="E26" s="122"/>
      <c r="F26" s="122"/>
      <c r="G26" s="122"/>
      <c r="H26" s="122"/>
      <c r="I26" s="122"/>
      <c r="J26" s="122"/>
      <c r="K26" s="122"/>
      <c r="L26" s="122"/>
      <c r="M26" s="122"/>
      <c r="N26" s="122"/>
      <c r="O26" s="122"/>
      <c r="P26" s="122"/>
      <c r="Q26" s="122"/>
      <c r="R26" s="123"/>
      <c r="S26" s="52"/>
      <c r="T26" s="52"/>
      <c r="U26" s="52"/>
    </row>
    <row r="27" spans="1:21" ht="30" customHeight="1">
      <c r="A27" s="64">
        <v>15</v>
      </c>
      <c r="B27" s="121" t="s">
        <v>192</v>
      </c>
      <c r="C27" s="122"/>
      <c r="D27" s="122"/>
      <c r="E27" s="122"/>
      <c r="F27" s="122"/>
      <c r="G27" s="122"/>
      <c r="H27" s="122"/>
      <c r="I27" s="122"/>
      <c r="J27" s="122"/>
      <c r="K27" s="122"/>
      <c r="L27" s="122"/>
      <c r="M27" s="122"/>
      <c r="N27" s="122"/>
      <c r="O27" s="122"/>
      <c r="P27" s="122"/>
      <c r="Q27" s="122"/>
      <c r="R27" s="123"/>
      <c r="S27" s="52"/>
      <c r="T27" s="52"/>
      <c r="U27" s="52"/>
    </row>
    <row r="28" spans="1:21" ht="45.75" customHeight="1">
      <c r="A28" s="64">
        <v>16</v>
      </c>
      <c r="B28" s="117" t="s">
        <v>193</v>
      </c>
      <c r="C28" s="118"/>
      <c r="D28" s="118"/>
      <c r="E28" s="118"/>
      <c r="F28" s="118"/>
      <c r="G28" s="118"/>
      <c r="H28" s="118"/>
      <c r="I28" s="118"/>
      <c r="J28" s="118"/>
      <c r="K28" s="118"/>
      <c r="L28" s="118"/>
      <c r="M28" s="118"/>
      <c r="N28" s="118"/>
      <c r="O28" s="118"/>
      <c r="P28" s="118"/>
      <c r="Q28" s="118"/>
      <c r="R28" s="119"/>
      <c r="S28" s="52"/>
      <c r="T28" s="52"/>
      <c r="U28" s="52"/>
    </row>
    <row r="29" spans="1:21" ht="9.75" customHeight="1">
      <c r="A29" s="150"/>
      <c r="B29" s="150"/>
      <c r="C29" s="150"/>
      <c r="D29" s="150"/>
      <c r="E29" s="150"/>
      <c r="F29" s="150"/>
      <c r="G29" s="150"/>
      <c r="H29" s="150"/>
      <c r="I29" s="150"/>
      <c r="J29" s="150"/>
      <c r="K29" s="150"/>
      <c r="L29" s="150"/>
      <c r="M29" s="150"/>
      <c r="N29" s="150"/>
      <c r="O29" s="150"/>
      <c r="P29" s="150"/>
      <c r="Q29" s="150"/>
      <c r="R29" s="150"/>
      <c r="S29" s="150"/>
      <c r="T29" s="150"/>
      <c r="U29" s="150"/>
    </row>
    <row r="30" spans="1:21" ht="30" customHeight="1">
      <c r="A30" s="159" t="s">
        <v>269</v>
      </c>
      <c r="B30" s="159"/>
      <c r="C30" s="159"/>
      <c r="D30" s="159"/>
      <c r="E30" s="159"/>
      <c r="F30" s="159"/>
      <c r="G30" s="159"/>
      <c r="H30" s="159"/>
      <c r="I30" s="159"/>
      <c r="J30" s="159"/>
      <c r="K30" s="159"/>
      <c r="L30" s="159"/>
      <c r="M30" s="159"/>
      <c r="N30" s="159"/>
      <c r="O30" s="159"/>
      <c r="P30" s="159"/>
      <c r="Q30" s="159"/>
      <c r="R30" s="159"/>
      <c r="S30" s="67" t="s">
        <v>45</v>
      </c>
      <c r="T30" s="67" t="s">
        <v>46</v>
      </c>
      <c r="U30" s="67" t="s">
        <v>47</v>
      </c>
    </row>
    <row r="31" spans="1:21" ht="30" customHeight="1">
      <c r="A31" s="63" t="s">
        <v>45</v>
      </c>
      <c r="B31" s="154" t="s">
        <v>278</v>
      </c>
      <c r="C31" s="155"/>
      <c r="D31" s="155"/>
      <c r="E31" s="155"/>
      <c r="F31" s="155"/>
      <c r="G31" s="155"/>
      <c r="H31" s="155"/>
      <c r="I31" s="155"/>
      <c r="J31" s="155"/>
      <c r="K31" s="155"/>
      <c r="L31" s="155"/>
      <c r="M31" s="155"/>
      <c r="N31" s="155"/>
      <c r="O31" s="155"/>
      <c r="P31" s="155"/>
      <c r="Q31" s="155"/>
      <c r="R31" s="156"/>
      <c r="S31" s="63"/>
      <c r="T31" s="63"/>
      <c r="U31" s="63"/>
    </row>
    <row r="32" spans="1:21" ht="30" customHeight="1">
      <c r="A32" s="52">
        <v>1</v>
      </c>
      <c r="B32" s="121" t="s">
        <v>16</v>
      </c>
      <c r="C32" s="122"/>
      <c r="D32" s="122"/>
      <c r="E32" s="122"/>
      <c r="F32" s="122"/>
      <c r="G32" s="122"/>
      <c r="H32" s="122"/>
      <c r="I32" s="122"/>
      <c r="J32" s="122"/>
      <c r="K32" s="122"/>
      <c r="L32" s="122"/>
      <c r="M32" s="122"/>
      <c r="N32" s="122"/>
      <c r="O32" s="122"/>
      <c r="P32" s="122"/>
      <c r="Q32" s="122"/>
      <c r="R32" s="123"/>
      <c r="S32" s="52"/>
      <c r="T32" s="52"/>
      <c r="U32" s="52"/>
    </row>
    <row r="33" spans="1:21" ht="30" customHeight="1">
      <c r="A33" s="52">
        <v>2</v>
      </c>
      <c r="B33" s="121" t="s">
        <v>17</v>
      </c>
      <c r="C33" s="122"/>
      <c r="D33" s="122"/>
      <c r="E33" s="122"/>
      <c r="F33" s="122"/>
      <c r="G33" s="122"/>
      <c r="H33" s="122"/>
      <c r="I33" s="122"/>
      <c r="J33" s="122"/>
      <c r="K33" s="122"/>
      <c r="L33" s="122"/>
      <c r="M33" s="122"/>
      <c r="N33" s="122"/>
      <c r="O33" s="122"/>
      <c r="P33" s="122"/>
      <c r="Q33" s="122"/>
      <c r="R33" s="123"/>
      <c r="S33" s="52"/>
      <c r="T33" s="52"/>
      <c r="U33" s="52"/>
    </row>
    <row r="34" spans="1:21" ht="30" customHeight="1">
      <c r="A34" s="52">
        <v>3</v>
      </c>
      <c r="B34" s="121" t="s">
        <v>14</v>
      </c>
      <c r="C34" s="122"/>
      <c r="D34" s="122"/>
      <c r="E34" s="122"/>
      <c r="F34" s="122"/>
      <c r="G34" s="122"/>
      <c r="H34" s="122"/>
      <c r="I34" s="122"/>
      <c r="J34" s="122"/>
      <c r="K34" s="122"/>
      <c r="L34" s="122"/>
      <c r="M34" s="122"/>
      <c r="N34" s="122"/>
      <c r="O34" s="122"/>
      <c r="P34" s="122"/>
      <c r="Q34" s="122"/>
      <c r="R34" s="123"/>
      <c r="S34" s="52"/>
      <c r="T34" s="52"/>
      <c r="U34" s="52"/>
    </row>
    <row r="35" spans="1:21" ht="30" customHeight="1">
      <c r="A35" s="52">
        <v>4</v>
      </c>
      <c r="B35" s="121" t="s">
        <v>15</v>
      </c>
      <c r="C35" s="122"/>
      <c r="D35" s="122"/>
      <c r="E35" s="122"/>
      <c r="F35" s="122"/>
      <c r="G35" s="122"/>
      <c r="H35" s="122"/>
      <c r="I35" s="122"/>
      <c r="J35" s="122"/>
      <c r="K35" s="122"/>
      <c r="L35" s="122"/>
      <c r="M35" s="122"/>
      <c r="N35" s="122"/>
      <c r="O35" s="122"/>
      <c r="P35" s="122"/>
      <c r="Q35" s="122"/>
      <c r="R35" s="123"/>
      <c r="S35" s="52"/>
      <c r="T35" s="52"/>
      <c r="U35" s="52"/>
    </row>
    <row r="36" spans="1:21" ht="30" customHeight="1">
      <c r="A36" s="63" t="s">
        <v>46</v>
      </c>
      <c r="B36" s="154" t="s">
        <v>279</v>
      </c>
      <c r="C36" s="155"/>
      <c r="D36" s="155"/>
      <c r="E36" s="155"/>
      <c r="F36" s="155"/>
      <c r="G36" s="155"/>
      <c r="H36" s="155"/>
      <c r="I36" s="155"/>
      <c r="J36" s="155"/>
      <c r="K36" s="155"/>
      <c r="L36" s="155"/>
      <c r="M36" s="155"/>
      <c r="N36" s="155"/>
      <c r="O36" s="155"/>
      <c r="P36" s="155"/>
      <c r="Q36" s="155"/>
      <c r="R36" s="156"/>
      <c r="S36" s="52"/>
      <c r="T36" s="52"/>
      <c r="U36" s="52"/>
    </row>
    <row r="37" spans="1:21" ht="30" customHeight="1">
      <c r="A37" s="52">
        <v>5</v>
      </c>
      <c r="B37" s="121" t="s">
        <v>18</v>
      </c>
      <c r="C37" s="122"/>
      <c r="D37" s="122"/>
      <c r="E37" s="122"/>
      <c r="F37" s="122"/>
      <c r="G37" s="122"/>
      <c r="H37" s="122"/>
      <c r="I37" s="122"/>
      <c r="J37" s="122"/>
      <c r="K37" s="122"/>
      <c r="L37" s="122"/>
      <c r="M37" s="122"/>
      <c r="N37" s="122"/>
      <c r="O37" s="122"/>
      <c r="P37" s="122"/>
      <c r="Q37" s="122"/>
      <c r="R37" s="123"/>
      <c r="S37" s="52"/>
      <c r="T37" s="52"/>
      <c r="U37" s="52"/>
    </row>
    <row r="38" spans="1:21" ht="30" customHeight="1">
      <c r="A38" s="52">
        <v>6</v>
      </c>
      <c r="B38" s="121" t="s">
        <v>19</v>
      </c>
      <c r="C38" s="122"/>
      <c r="D38" s="122"/>
      <c r="E38" s="122"/>
      <c r="F38" s="122"/>
      <c r="G38" s="122"/>
      <c r="H38" s="122"/>
      <c r="I38" s="122"/>
      <c r="J38" s="122"/>
      <c r="K38" s="122"/>
      <c r="L38" s="122"/>
      <c r="M38" s="122"/>
      <c r="N38" s="122"/>
      <c r="O38" s="122"/>
      <c r="P38" s="122"/>
      <c r="Q38" s="122"/>
      <c r="R38" s="123"/>
      <c r="S38" s="52"/>
      <c r="T38" s="52"/>
      <c r="U38" s="52"/>
    </row>
    <row r="39" spans="1:21" ht="30" customHeight="1">
      <c r="A39" s="52">
        <v>7</v>
      </c>
      <c r="B39" s="121" t="s">
        <v>194</v>
      </c>
      <c r="C39" s="122"/>
      <c r="D39" s="122"/>
      <c r="E39" s="122"/>
      <c r="F39" s="122"/>
      <c r="G39" s="122"/>
      <c r="H39" s="122"/>
      <c r="I39" s="122"/>
      <c r="J39" s="122"/>
      <c r="K39" s="122"/>
      <c r="L39" s="122"/>
      <c r="M39" s="122"/>
      <c r="N39" s="122"/>
      <c r="O39" s="122"/>
      <c r="P39" s="122"/>
      <c r="Q39" s="122"/>
      <c r="R39" s="123"/>
      <c r="S39" s="52"/>
      <c r="T39" s="52"/>
      <c r="U39" s="52"/>
    </row>
    <row r="40" spans="1:21" ht="30" customHeight="1">
      <c r="A40" s="52">
        <v>8</v>
      </c>
      <c r="B40" s="121" t="s">
        <v>20</v>
      </c>
      <c r="C40" s="122"/>
      <c r="D40" s="122"/>
      <c r="E40" s="122"/>
      <c r="F40" s="122"/>
      <c r="G40" s="122"/>
      <c r="H40" s="122"/>
      <c r="I40" s="122"/>
      <c r="J40" s="122"/>
      <c r="K40" s="122"/>
      <c r="L40" s="122"/>
      <c r="M40" s="122"/>
      <c r="N40" s="122"/>
      <c r="O40" s="122"/>
      <c r="P40" s="122"/>
      <c r="Q40" s="122"/>
      <c r="R40" s="123"/>
      <c r="S40" s="52"/>
      <c r="T40" s="52"/>
      <c r="U40" s="52"/>
    </row>
    <row r="41" spans="1:21" ht="30" customHeight="1">
      <c r="A41" s="52">
        <v>9</v>
      </c>
      <c r="B41" s="121" t="s">
        <v>21</v>
      </c>
      <c r="C41" s="122"/>
      <c r="D41" s="122"/>
      <c r="E41" s="122"/>
      <c r="F41" s="122"/>
      <c r="G41" s="122"/>
      <c r="H41" s="122"/>
      <c r="I41" s="122"/>
      <c r="J41" s="122"/>
      <c r="K41" s="122"/>
      <c r="L41" s="122"/>
      <c r="M41" s="122"/>
      <c r="N41" s="122"/>
      <c r="O41" s="122"/>
      <c r="P41" s="122"/>
      <c r="Q41" s="122"/>
      <c r="R41" s="123"/>
      <c r="S41" s="52"/>
      <c r="T41" s="52"/>
      <c r="U41" s="52"/>
    </row>
    <row r="42" spans="1:21" ht="30" customHeight="1">
      <c r="A42" s="52">
        <v>10</v>
      </c>
      <c r="B42" s="121" t="s">
        <v>22</v>
      </c>
      <c r="C42" s="122"/>
      <c r="D42" s="122"/>
      <c r="E42" s="122"/>
      <c r="F42" s="122"/>
      <c r="G42" s="122"/>
      <c r="H42" s="122"/>
      <c r="I42" s="122"/>
      <c r="J42" s="122"/>
      <c r="K42" s="122"/>
      <c r="L42" s="122"/>
      <c r="M42" s="122"/>
      <c r="N42" s="122"/>
      <c r="O42" s="122"/>
      <c r="P42" s="122"/>
      <c r="Q42" s="122"/>
      <c r="R42" s="123"/>
      <c r="S42" s="52"/>
      <c r="T42" s="52"/>
      <c r="U42" s="52"/>
    </row>
    <row r="43" spans="1:21" ht="30" customHeight="1">
      <c r="A43" s="52">
        <v>11</v>
      </c>
      <c r="B43" s="121" t="s">
        <v>23</v>
      </c>
      <c r="C43" s="122"/>
      <c r="D43" s="122"/>
      <c r="E43" s="122"/>
      <c r="F43" s="122"/>
      <c r="G43" s="122"/>
      <c r="H43" s="122"/>
      <c r="I43" s="122"/>
      <c r="J43" s="122"/>
      <c r="K43" s="122"/>
      <c r="L43" s="122"/>
      <c r="M43" s="122"/>
      <c r="N43" s="122"/>
      <c r="O43" s="122"/>
      <c r="P43" s="122"/>
      <c r="Q43" s="122"/>
      <c r="R43" s="123"/>
      <c r="S43" s="52"/>
      <c r="T43" s="52"/>
      <c r="U43" s="52"/>
    </row>
    <row r="44" spans="1:21" ht="30" customHeight="1">
      <c r="A44" s="52">
        <v>12</v>
      </c>
      <c r="B44" s="121" t="s">
        <v>24</v>
      </c>
      <c r="C44" s="122"/>
      <c r="D44" s="122"/>
      <c r="E44" s="122"/>
      <c r="F44" s="122"/>
      <c r="G44" s="122"/>
      <c r="H44" s="122"/>
      <c r="I44" s="122"/>
      <c r="J44" s="122"/>
      <c r="K44" s="122"/>
      <c r="L44" s="122"/>
      <c r="M44" s="122"/>
      <c r="N44" s="122"/>
      <c r="O44" s="122"/>
      <c r="P44" s="122"/>
      <c r="Q44" s="122"/>
      <c r="R44" s="123"/>
      <c r="S44" s="52"/>
      <c r="T44" s="52"/>
      <c r="U44" s="52"/>
    </row>
    <row r="45" spans="1:21" ht="30" customHeight="1">
      <c r="A45" s="63" t="s">
        <v>47</v>
      </c>
      <c r="B45" s="154" t="s">
        <v>280</v>
      </c>
      <c r="C45" s="155"/>
      <c r="D45" s="155"/>
      <c r="E45" s="155"/>
      <c r="F45" s="155"/>
      <c r="G45" s="155"/>
      <c r="H45" s="155"/>
      <c r="I45" s="155"/>
      <c r="J45" s="155"/>
      <c r="K45" s="155"/>
      <c r="L45" s="155"/>
      <c r="M45" s="155"/>
      <c r="N45" s="155"/>
      <c r="O45" s="155"/>
      <c r="P45" s="155"/>
      <c r="Q45" s="155"/>
      <c r="R45" s="156"/>
      <c r="S45" s="52"/>
      <c r="T45" s="52"/>
      <c r="U45" s="52"/>
    </row>
    <row r="46" spans="1:21" ht="30" customHeight="1">
      <c r="A46" s="52">
        <v>13</v>
      </c>
      <c r="B46" s="121" t="s">
        <v>25</v>
      </c>
      <c r="C46" s="122"/>
      <c r="D46" s="122"/>
      <c r="E46" s="122"/>
      <c r="F46" s="122"/>
      <c r="G46" s="122"/>
      <c r="H46" s="122"/>
      <c r="I46" s="122"/>
      <c r="J46" s="122"/>
      <c r="K46" s="122"/>
      <c r="L46" s="122"/>
      <c r="M46" s="122"/>
      <c r="N46" s="122"/>
      <c r="O46" s="122"/>
      <c r="P46" s="122"/>
      <c r="Q46" s="122"/>
      <c r="R46" s="123"/>
      <c r="S46" s="52"/>
      <c r="T46" s="52"/>
      <c r="U46" s="52"/>
    </row>
    <row r="47" spans="1:21" ht="30" customHeight="1">
      <c r="A47" s="52">
        <v>14</v>
      </c>
      <c r="B47" s="121" t="s">
        <v>26</v>
      </c>
      <c r="C47" s="122"/>
      <c r="D47" s="122"/>
      <c r="E47" s="122"/>
      <c r="F47" s="122"/>
      <c r="G47" s="122"/>
      <c r="H47" s="122"/>
      <c r="I47" s="122"/>
      <c r="J47" s="122"/>
      <c r="K47" s="122"/>
      <c r="L47" s="122"/>
      <c r="M47" s="122"/>
      <c r="N47" s="122"/>
      <c r="O47" s="122"/>
      <c r="P47" s="122"/>
      <c r="Q47" s="122"/>
      <c r="R47" s="123"/>
      <c r="S47" s="52"/>
      <c r="T47" s="52"/>
      <c r="U47" s="52"/>
    </row>
    <row r="48" spans="1:21" ht="30" customHeight="1">
      <c r="A48" s="52">
        <v>15</v>
      </c>
      <c r="B48" s="121" t="s">
        <v>27</v>
      </c>
      <c r="C48" s="122"/>
      <c r="D48" s="122"/>
      <c r="E48" s="122"/>
      <c r="F48" s="122"/>
      <c r="G48" s="122"/>
      <c r="H48" s="122"/>
      <c r="I48" s="122"/>
      <c r="J48" s="122"/>
      <c r="K48" s="122"/>
      <c r="L48" s="122"/>
      <c r="M48" s="122"/>
      <c r="N48" s="122"/>
      <c r="O48" s="122"/>
      <c r="P48" s="122"/>
      <c r="Q48" s="122"/>
      <c r="R48" s="123"/>
      <c r="S48" s="52"/>
      <c r="T48" s="52"/>
      <c r="U48" s="52"/>
    </row>
    <row r="49" spans="1:21" ht="30" customHeight="1">
      <c r="A49" s="52">
        <v>16</v>
      </c>
      <c r="B49" s="121" t="s">
        <v>28</v>
      </c>
      <c r="C49" s="122"/>
      <c r="D49" s="122"/>
      <c r="E49" s="122"/>
      <c r="F49" s="122"/>
      <c r="G49" s="122"/>
      <c r="H49" s="122"/>
      <c r="I49" s="122"/>
      <c r="J49" s="122"/>
      <c r="K49" s="122"/>
      <c r="L49" s="122"/>
      <c r="M49" s="122"/>
      <c r="N49" s="122"/>
      <c r="O49" s="122"/>
      <c r="P49" s="122"/>
      <c r="Q49" s="122"/>
      <c r="R49" s="123"/>
      <c r="S49" s="52"/>
      <c r="T49" s="52"/>
      <c r="U49" s="52"/>
    </row>
    <row r="50" spans="1:21" ht="30" customHeight="1">
      <c r="A50" s="52">
        <v>17</v>
      </c>
      <c r="B50" s="121" t="s">
        <v>29</v>
      </c>
      <c r="C50" s="122"/>
      <c r="D50" s="122"/>
      <c r="E50" s="122"/>
      <c r="F50" s="122"/>
      <c r="G50" s="122"/>
      <c r="H50" s="122"/>
      <c r="I50" s="122"/>
      <c r="J50" s="122"/>
      <c r="K50" s="122"/>
      <c r="L50" s="122"/>
      <c r="M50" s="122"/>
      <c r="N50" s="122"/>
      <c r="O50" s="122"/>
      <c r="P50" s="122"/>
      <c r="Q50" s="122"/>
      <c r="R50" s="123"/>
      <c r="S50" s="52"/>
      <c r="T50" s="52"/>
      <c r="U50" s="52"/>
    </row>
    <row r="51" spans="1:21" ht="30" customHeight="1">
      <c r="A51" s="52">
        <v>18</v>
      </c>
      <c r="B51" s="121" t="s">
        <v>30</v>
      </c>
      <c r="C51" s="122"/>
      <c r="D51" s="122"/>
      <c r="E51" s="122"/>
      <c r="F51" s="122"/>
      <c r="G51" s="122"/>
      <c r="H51" s="122"/>
      <c r="I51" s="122"/>
      <c r="J51" s="122"/>
      <c r="K51" s="122"/>
      <c r="L51" s="122"/>
      <c r="M51" s="122"/>
      <c r="N51" s="122"/>
      <c r="O51" s="122"/>
      <c r="P51" s="122"/>
      <c r="Q51" s="122"/>
      <c r="R51" s="123"/>
      <c r="S51" s="52"/>
      <c r="T51" s="52"/>
      <c r="U51" s="52"/>
    </row>
    <row r="52" spans="1:21" ht="30" customHeight="1">
      <c r="A52" s="52">
        <v>19</v>
      </c>
      <c r="B52" s="121" t="s">
        <v>31</v>
      </c>
      <c r="C52" s="122"/>
      <c r="D52" s="122"/>
      <c r="E52" s="122"/>
      <c r="F52" s="122"/>
      <c r="G52" s="122"/>
      <c r="H52" s="122"/>
      <c r="I52" s="122"/>
      <c r="J52" s="122"/>
      <c r="K52" s="122"/>
      <c r="L52" s="122"/>
      <c r="M52" s="122"/>
      <c r="N52" s="122"/>
      <c r="O52" s="122"/>
      <c r="P52" s="122"/>
      <c r="Q52" s="122"/>
      <c r="R52" s="123"/>
      <c r="S52" s="52"/>
      <c r="T52" s="52"/>
      <c r="U52" s="52"/>
    </row>
    <row r="53" spans="1:21" ht="30" customHeight="1">
      <c r="A53" s="52">
        <v>20</v>
      </c>
      <c r="B53" s="121" t="s">
        <v>32</v>
      </c>
      <c r="C53" s="122"/>
      <c r="D53" s="122"/>
      <c r="E53" s="122"/>
      <c r="F53" s="122"/>
      <c r="G53" s="122"/>
      <c r="H53" s="122"/>
      <c r="I53" s="122"/>
      <c r="J53" s="122"/>
      <c r="K53" s="122"/>
      <c r="L53" s="122"/>
      <c r="M53" s="122"/>
      <c r="N53" s="122"/>
      <c r="O53" s="122"/>
      <c r="P53" s="122"/>
      <c r="Q53" s="122"/>
      <c r="R53" s="123"/>
      <c r="S53" s="52"/>
      <c r="T53" s="52"/>
      <c r="U53" s="52"/>
    </row>
    <row r="54" spans="1:21" ht="30" customHeight="1">
      <c r="A54" s="52">
        <v>21</v>
      </c>
      <c r="B54" s="121" t="s">
        <v>195</v>
      </c>
      <c r="C54" s="122"/>
      <c r="D54" s="122"/>
      <c r="E54" s="122"/>
      <c r="F54" s="122"/>
      <c r="G54" s="122"/>
      <c r="H54" s="122"/>
      <c r="I54" s="122"/>
      <c r="J54" s="122"/>
      <c r="K54" s="122"/>
      <c r="L54" s="122"/>
      <c r="M54" s="122"/>
      <c r="N54" s="122"/>
      <c r="O54" s="122"/>
      <c r="P54" s="122"/>
      <c r="Q54" s="122"/>
      <c r="R54" s="123"/>
      <c r="S54" s="52"/>
      <c r="T54" s="52"/>
      <c r="U54" s="52"/>
    </row>
    <row r="55" spans="1:21" ht="9.75" customHeight="1">
      <c r="A55" s="150"/>
      <c r="B55" s="150"/>
      <c r="C55" s="150"/>
      <c r="D55" s="150"/>
      <c r="E55" s="150"/>
      <c r="F55" s="150"/>
      <c r="G55" s="150"/>
      <c r="H55" s="150"/>
      <c r="I55" s="150"/>
      <c r="J55" s="150"/>
      <c r="K55" s="150"/>
      <c r="L55" s="150"/>
      <c r="M55" s="150"/>
      <c r="N55" s="150"/>
      <c r="O55" s="150"/>
      <c r="P55" s="150"/>
      <c r="Q55" s="150"/>
      <c r="R55" s="150"/>
      <c r="S55" s="150"/>
      <c r="T55" s="150"/>
      <c r="U55" s="150"/>
    </row>
    <row r="56" spans="1:21" ht="30" customHeight="1">
      <c r="A56" s="159" t="s">
        <v>259</v>
      </c>
      <c r="B56" s="159"/>
      <c r="C56" s="159"/>
      <c r="D56" s="159"/>
      <c r="E56" s="159"/>
      <c r="F56" s="159"/>
      <c r="G56" s="159"/>
      <c r="H56" s="159"/>
      <c r="I56" s="159"/>
      <c r="J56" s="159"/>
      <c r="K56" s="159"/>
      <c r="L56" s="159"/>
      <c r="M56" s="159"/>
      <c r="N56" s="159"/>
      <c r="O56" s="159"/>
      <c r="P56" s="159"/>
      <c r="Q56" s="159"/>
      <c r="R56" s="159"/>
      <c r="S56" s="67" t="s">
        <v>45</v>
      </c>
      <c r="T56" s="67" t="s">
        <v>46</v>
      </c>
      <c r="U56" s="67" t="s">
        <v>47</v>
      </c>
    </row>
    <row r="57" spans="1:21" ht="30" customHeight="1">
      <c r="A57" s="52">
        <v>1</v>
      </c>
      <c r="B57" s="121" t="s">
        <v>301</v>
      </c>
      <c r="C57" s="122"/>
      <c r="D57" s="122"/>
      <c r="E57" s="122"/>
      <c r="F57" s="122"/>
      <c r="G57" s="122"/>
      <c r="H57" s="122"/>
      <c r="I57" s="122"/>
      <c r="J57" s="122"/>
      <c r="K57" s="122"/>
      <c r="L57" s="122"/>
      <c r="M57" s="122"/>
      <c r="N57" s="122"/>
      <c r="O57" s="122"/>
      <c r="P57" s="122"/>
      <c r="Q57" s="122"/>
      <c r="R57" s="123"/>
      <c r="S57" s="52"/>
      <c r="T57" s="52"/>
      <c r="U57" s="52"/>
    </row>
    <row r="58" spans="1:21" ht="30" customHeight="1">
      <c r="A58" s="52">
        <v>2</v>
      </c>
      <c r="B58" s="117" t="s">
        <v>303</v>
      </c>
      <c r="C58" s="118"/>
      <c r="D58" s="118"/>
      <c r="E58" s="118"/>
      <c r="F58" s="118"/>
      <c r="G58" s="118"/>
      <c r="H58" s="118"/>
      <c r="I58" s="118"/>
      <c r="J58" s="118"/>
      <c r="K58" s="118"/>
      <c r="L58" s="118"/>
      <c r="M58" s="118"/>
      <c r="N58" s="118"/>
      <c r="O58" s="118"/>
      <c r="P58" s="118"/>
      <c r="Q58" s="118"/>
      <c r="R58" s="119"/>
      <c r="S58" s="52"/>
      <c r="T58" s="52"/>
      <c r="U58" s="52"/>
    </row>
    <row r="59" spans="1:21" ht="30" customHeight="1">
      <c r="A59" s="52">
        <v>3</v>
      </c>
      <c r="B59" s="117" t="s">
        <v>330</v>
      </c>
      <c r="C59" s="118"/>
      <c r="D59" s="118"/>
      <c r="E59" s="118"/>
      <c r="F59" s="118"/>
      <c r="G59" s="118"/>
      <c r="H59" s="118"/>
      <c r="I59" s="118"/>
      <c r="J59" s="118"/>
      <c r="K59" s="118"/>
      <c r="L59" s="118"/>
      <c r="M59" s="118"/>
      <c r="N59" s="118"/>
      <c r="O59" s="118"/>
      <c r="P59" s="118"/>
      <c r="Q59" s="118"/>
      <c r="R59" s="119"/>
      <c r="S59" s="52"/>
      <c r="T59" s="52"/>
      <c r="U59" s="52"/>
    </row>
    <row r="60" spans="1:21" ht="30" customHeight="1">
      <c r="A60" s="52">
        <v>4</v>
      </c>
      <c r="B60" s="117" t="s">
        <v>302</v>
      </c>
      <c r="C60" s="118"/>
      <c r="D60" s="118"/>
      <c r="E60" s="118"/>
      <c r="F60" s="118"/>
      <c r="G60" s="118"/>
      <c r="H60" s="118"/>
      <c r="I60" s="118"/>
      <c r="J60" s="118"/>
      <c r="K60" s="118"/>
      <c r="L60" s="118"/>
      <c r="M60" s="118"/>
      <c r="N60" s="118"/>
      <c r="O60" s="118"/>
      <c r="P60" s="118"/>
      <c r="Q60" s="118"/>
      <c r="R60" s="119"/>
      <c r="S60" s="52"/>
      <c r="T60" s="52"/>
      <c r="U60" s="52"/>
    </row>
    <row r="61" spans="1:21" ht="30" customHeight="1">
      <c r="A61" s="52">
        <v>5</v>
      </c>
      <c r="B61" s="117" t="s">
        <v>331</v>
      </c>
      <c r="C61" s="118"/>
      <c r="D61" s="118"/>
      <c r="E61" s="118"/>
      <c r="F61" s="118"/>
      <c r="G61" s="118"/>
      <c r="H61" s="118"/>
      <c r="I61" s="118"/>
      <c r="J61" s="118"/>
      <c r="K61" s="118"/>
      <c r="L61" s="118"/>
      <c r="M61" s="118"/>
      <c r="N61" s="118"/>
      <c r="O61" s="118"/>
      <c r="P61" s="118"/>
      <c r="Q61" s="118"/>
      <c r="R61" s="119"/>
      <c r="S61" s="52"/>
      <c r="T61" s="52"/>
      <c r="U61" s="52"/>
    </row>
    <row r="62" spans="1:21" ht="30" customHeight="1">
      <c r="A62" s="52">
        <v>6</v>
      </c>
      <c r="B62" s="117" t="s">
        <v>304</v>
      </c>
      <c r="C62" s="118"/>
      <c r="D62" s="118"/>
      <c r="E62" s="118"/>
      <c r="F62" s="118"/>
      <c r="G62" s="118"/>
      <c r="H62" s="118"/>
      <c r="I62" s="118"/>
      <c r="J62" s="118"/>
      <c r="K62" s="118"/>
      <c r="L62" s="118"/>
      <c r="M62" s="118"/>
      <c r="N62" s="118"/>
      <c r="O62" s="118"/>
      <c r="P62" s="118"/>
      <c r="Q62" s="118"/>
      <c r="R62" s="119"/>
      <c r="S62" s="52"/>
      <c r="T62" s="52"/>
      <c r="U62" s="52"/>
    </row>
    <row r="63" spans="1:21" ht="30" customHeight="1">
      <c r="A63" s="52">
        <v>7</v>
      </c>
      <c r="B63" s="117" t="s">
        <v>305</v>
      </c>
      <c r="C63" s="118"/>
      <c r="D63" s="118"/>
      <c r="E63" s="118"/>
      <c r="F63" s="118"/>
      <c r="G63" s="118"/>
      <c r="H63" s="118"/>
      <c r="I63" s="118"/>
      <c r="J63" s="118"/>
      <c r="K63" s="118"/>
      <c r="L63" s="118"/>
      <c r="M63" s="118"/>
      <c r="N63" s="118"/>
      <c r="O63" s="118"/>
      <c r="P63" s="118"/>
      <c r="Q63" s="118"/>
      <c r="R63" s="119"/>
      <c r="S63" s="52"/>
      <c r="T63" s="52"/>
      <c r="U63" s="52"/>
    </row>
    <row r="64" spans="1:21" ht="30" customHeight="1">
      <c r="A64" s="52">
        <v>8</v>
      </c>
      <c r="B64" s="117" t="s">
        <v>306</v>
      </c>
      <c r="C64" s="118"/>
      <c r="D64" s="118"/>
      <c r="E64" s="118"/>
      <c r="F64" s="118"/>
      <c r="G64" s="118"/>
      <c r="H64" s="118"/>
      <c r="I64" s="118"/>
      <c r="J64" s="118"/>
      <c r="K64" s="118"/>
      <c r="L64" s="118"/>
      <c r="M64" s="118"/>
      <c r="N64" s="118"/>
      <c r="O64" s="118"/>
      <c r="P64" s="118"/>
      <c r="Q64" s="118"/>
      <c r="R64" s="119"/>
      <c r="S64" s="52"/>
      <c r="T64" s="52"/>
      <c r="U64" s="52"/>
    </row>
    <row r="65" spans="1:21" ht="30" customHeight="1">
      <c r="A65" s="52">
        <v>9</v>
      </c>
      <c r="B65" s="117" t="s">
        <v>307</v>
      </c>
      <c r="C65" s="118"/>
      <c r="D65" s="118"/>
      <c r="E65" s="118"/>
      <c r="F65" s="118"/>
      <c r="G65" s="118"/>
      <c r="H65" s="118"/>
      <c r="I65" s="118"/>
      <c r="J65" s="118"/>
      <c r="K65" s="118"/>
      <c r="L65" s="118"/>
      <c r="M65" s="118"/>
      <c r="N65" s="118"/>
      <c r="O65" s="118"/>
      <c r="P65" s="118"/>
      <c r="Q65" s="118"/>
      <c r="R65" s="119"/>
      <c r="S65" s="52"/>
      <c r="T65" s="52"/>
      <c r="U65" s="52"/>
    </row>
    <row r="66" spans="1:21" ht="30" customHeight="1">
      <c r="A66" s="52">
        <v>10</v>
      </c>
      <c r="B66" s="117" t="s">
        <v>308</v>
      </c>
      <c r="C66" s="118"/>
      <c r="D66" s="118"/>
      <c r="E66" s="118"/>
      <c r="F66" s="118"/>
      <c r="G66" s="118"/>
      <c r="H66" s="118"/>
      <c r="I66" s="118"/>
      <c r="J66" s="118"/>
      <c r="K66" s="118"/>
      <c r="L66" s="118"/>
      <c r="M66" s="118"/>
      <c r="N66" s="118"/>
      <c r="O66" s="118"/>
      <c r="P66" s="118"/>
      <c r="Q66" s="118"/>
      <c r="R66" s="119"/>
      <c r="S66" s="52"/>
      <c r="T66" s="52"/>
      <c r="U66" s="52"/>
    </row>
    <row r="67" spans="1:21" ht="30" customHeight="1">
      <c r="A67" s="52">
        <v>11</v>
      </c>
      <c r="B67" s="117" t="s">
        <v>309</v>
      </c>
      <c r="C67" s="118"/>
      <c r="D67" s="118"/>
      <c r="E67" s="118"/>
      <c r="F67" s="118"/>
      <c r="G67" s="118"/>
      <c r="H67" s="118"/>
      <c r="I67" s="118"/>
      <c r="J67" s="118"/>
      <c r="K67" s="118"/>
      <c r="L67" s="118"/>
      <c r="M67" s="118"/>
      <c r="N67" s="118"/>
      <c r="O67" s="118"/>
      <c r="P67" s="118"/>
      <c r="Q67" s="118"/>
      <c r="R67" s="119"/>
      <c r="S67" s="52"/>
      <c r="T67" s="52"/>
      <c r="U67" s="52"/>
    </row>
    <row r="68" spans="1:21" ht="30" customHeight="1">
      <c r="A68" s="52">
        <v>12</v>
      </c>
      <c r="B68" s="117" t="s">
        <v>310</v>
      </c>
      <c r="C68" s="118"/>
      <c r="D68" s="118"/>
      <c r="E68" s="118"/>
      <c r="F68" s="118"/>
      <c r="G68" s="118"/>
      <c r="H68" s="118"/>
      <c r="I68" s="118"/>
      <c r="J68" s="118"/>
      <c r="K68" s="118"/>
      <c r="L68" s="118"/>
      <c r="M68" s="118"/>
      <c r="N68" s="118"/>
      <c r="O68" s="118"/>
      <c r="P68" s="118"/>
      <c r="Q68" s="118"/>
      <c r="R68" s="119"/>
      <c r="S68" s="52"/>
      <c r="T68" s="52"/>
      <c r="U68" s="52"/>
    </row>
    <row r="69" spans="1:21" ht="30" customHeight="1">
      <c r="A69" s="52">
        <v>13</v>
      </c>
      <c r="B69" s="117" t="s">
        <v>332</v>
      </c>
      <c r="C69" s="118"/>
      <c r="D69" s="118"/>
      <c r="E69" s="118"/>
      <c r="F69" s="118"/>
      <c r="G69" s="118"/>
      <c r="H69" s="118"/>
      <c r="I69" s="118"/>
      <c r="J69" s="118"/>
      <c r="K69" s="118"/>
      <c r="L69" s="118"/>
      <c r="M69" s="118"/>
      <c r="N69" s="118"/>
      <c r="O69" s="118"/>
      <c r="P69" s="118"/>
      <c r="Q69" s="118"/>
      <c r="R69" s="119"/>
      <c r="S69" s="52"/>
      <c r="T69" s="52"/>
      <c r="U69" s="52"/>
    </row>
    <row r="70" spans="1:21" ht="30" customHeight="1">
      <c r="A70" s="52">
        <v>14</v>
      </c>
      <c r="B70" s="117" t="s">
        <v>311</v>
      </c>
      <c r="C70" s="118"/>
      <c r="D70" s="118"/>
      <c r="E70" s="118"/>
      <c r="F70" s="118"/>
      <c r="G70" s="118"/>
      <c r="H70" s="118"/>
      <c r="I70" s="118"/>
      <c r="J70" s="118"/>
      <c r="K70" s="118"/>
      <c r="L70" s="118"/>
      <c r="M70" s="118"/>
      <c r="N70" s="118"/>
      <c r="O70" s="118"/>
      <c r="P70" s="118"/>
      <c r="Q70" s="118"/>
      <c r="R70" s="119"/>
      <c r="S70" s="52"/>
      <c r="T70" s="52"/>
      <c r="U70" s="52"/>
    </row>
    <row r="71" spans="1:21" ht="9.75" customHeight="1">
      <c r="A71" s="150"/>
      <c r="B71" s="150"/>
      <c r="C71" s="150"/>
      <c r="D71" s="150"/>
      <c r="E71" s="150"/>
      <c r="F71" s="150"/>
      <c r="G71" s="150"/>
      <c r="H71" s="150"/>
      <c r="I71" s="150"/>
      <c r="J71" s="150"/>
      <c r="K71" s="150"/>
      <c r="L71" s="150"/>
      <c r="M71" s="150"/>
      <c r="N71" s="150"/>
      <c r="O71" s="150"/>
      <c r="P71" s="150"/>
      <c r="Q71" s="150"/>
      <c r="R71" s="150"/>
      <c r="S71" s="150"/>
      <c r="T71" s="150"/>
      <c r="U71" s="150"/>
    </row>
    <row r="72" spans="1:21" ht="30" customHeight="1">
      <c r="A72" s="159" t="s">
        <v>202</v>
      </c>
      <c r="B72" s="159"/>
      <c r="C72" s="159"/>
      <c r="D72" s="159"/>
      <c r="E72" s="159"/>
      <c r="F72" s="159"/>
      <c r="G72" s="159"/>
      <c r="H72" s="159"/>
      <c r="I72" s="159"/>
      <c r="J72" s="159"/>
      <c r="K72" s="159"/>
      <c r="L72" s="159"/>
      <c r="M72" s="159"/>
      <c r="N72" s="159"/>
      <c r="O72" s="159"/>
      <c r="P72" s="159"/>
      <c r="Q72" s="159"/>
      <c r="R72" s="159"/>
      <c r="S72" s="67" t="s">
        <v>45</v>
      </c>
      <c r="T72" s="67" t="s">
        <v>46</v>
      </c>
      <c r="U72" s="67" t="s">
        <v>47</v>
      </c>
    </row>
    <row r="73" spans="1:21" ht="30" customHeight="1">
      <c r="A73" s="63" t="s">
        <v>45</v>
      </c>
      <c r="B73" s="154" t="s">
        <v>281</v>
      </c>
      <c r="C73" s="155"/>
      <c r="D73" s="155"/>
      <c r="E73" s="155"/>
      <c r="F73" s="155"/>
      <c r="G73" s="155"/>
      <c r="H73" s="155"/>
      <c r="I73" s="155"/>
      <c r="J73" s="155"/>
      <c r="K73" s="155"/>
      <c r="L73" s="155"/>
      <c r="M73" s="155"/>
      <c r="N73" s="155"/>
      <c r="O73" s="155"/>
      <c r="P73" s="155"/>
      <c r="Q73" s="155"/>
      <c r="R73" s="156"/>
      <c r="S73" s="63"/>
      <c r="T73" s="63"/>
      <c r="U73" s="63"/>
    </row>
    <row r="74" spans="1:21" ht="30" customHeight="1">
      <c r="A74" s="52">
        <v>1</v>
      </c>
      <c r="B74" s="121" t="s">
        <v>35</v>
      </c>
      <c r="C74" s="122"/>
      <c r="D74" s="122"/>
      <c r="E74" s="122"/>
      <c r="F74" s="122"/>
      <c r="G74" s="122"/>
      <c r="H74" s="122"/>
      <c r="I74" s="122"/>
      <c r="J74" s="122"/>
      <c r="K74" s="122"/>
      <c r="L74" s="122"/>
      <c r="M74" s="122"/>
      <c r="N74" s="122"/>
      <c r="O74" s="122"/>
      <c r="P74" s="122"/>
      <c r="Q74" s="122"/>
      <c r="R74" s="123"/>
      <c r="S74" s="52"/>
      <c r="T74" s="52"/>
      <c r="U74" s="52"/>
    </row>
    <row r="75" spans="1:21" ht="30" customHeight="1">
      <c r="A75" s="52">
        <v>2</v>
      </c>
      <c r="B75" s="121" t="s">
        <v>36</v>
      </c>
      <c r="C75" s="122"/>
      <c r="D75" s="122"/>
      <c r="E75" s="122"/>
      <c r="F75" s="122"/>
      <c r="G75" s="122"/>
      <c r="H75" s="122"/>
      <c r="I75" s="122"/>
      <c r="J75" s="122"/>
      <c r="K75" s="122"/>
      <c r="L75" s="122"/>
      <c r="M75" s="122"/>
      <c r="N75" s="122"/>
      <c r="O75" s="122"/>
      <c r="P75" s="122"/>
      <c r="Q75" s="122"/>
      <c r="R75" s="123"/>
      <c r="S75" s="52"/>
      <c r="T75" s="52"/>
      <c r="U75" s="52"/>
    </row>
    <row r="76" spans="1:21" ht="30" customHeight="1">
      <c r="A76" s="52">
        <v>3</v>
      </c>
      <c r="B76" s="121" t="s">
        <v>33</v>
      </c>
      <c r="C76" s="122"/>
      <c r="D76" s="122"/>
      <c r="E76" s="122"/>
      <c r="F76" s="122"/>
      <c r="G76" s="122"/>
      <c r="H76" s="122"/>
      <c r="I76" s="122"/>
      <c r="J76" s="122"/>
      <c r="K76" s="122"/>
      <c r="L76" s="122"/>
      <c r="M76" s="122"/>
      <c r="N76" s="122"/>
      <c r="O76" s="122"/>
      <c r="P76" s="122"/>
      <c r="Q76" s="122"/>
      <c r="R76" s="123"/>
      <c r="S76" s="52"/>
      <c r="T76" s="52"/>
      <c r="U76" s="52"/>
    </row>
    <row r="77" spans="1:21" ht="30" customHeight="1">
      <c r="A77" s="52">
        <v>4</v>
      </c>
      <c r="B77" s="121" t="s">
        <v>34</v>
      </c>
      <c r="C77" s="122"/>
      <c r="D77" s="122"/>
      <c r="E77" s="122"/>
      <c r="F77" s="122"/>
      <c r="G77" s="122"/>
      <c r="H77" s="122"/>
      <c r="I77" s="122"/>
      <c r="J77" s="122"/>
      <c r="K77" s="122"/>
      <c r="L77" s="122"/>
      <c r="M77" s="122"/>
      <c r="N77" s="122"/>
      <c r="O77" s="122"/>
      <c r="P77" s="122"/>
      <c r="Q77" s="122"/>
      <c r="R77" s="123"/>
      <c r="S77" s="52"/>
      <c r="T77" s="52"/>
      <c r="U77" s="52"/>
    </row>
    <row r="78" spans="1:21" ht="30" customHeight="1">
      <c r="A78" s="63" t="s">
        <v>46</v>
      </c>
      <c r="B78" s="154" t="s">
        <v>282</v>
      </c>
      <c r="C78" s="155"/>
      <c r="D78" s="155"/>
      <c r="E78" s="155"/>
      <c r="F78" s="155"/>
      <c r="G78" s="155"/>
      <c r="H78" s="155"/>
      <c r="I78" s="155"/>
      <c r="J78" s="155"/>
      <c r="K78" s="155"/>
      <c r="L78" s="155"/>
      <c r="M78" s="155"/>
      <c r="N78" s="155"/>
      <c r="O78" s="155"/>
      <c r="P78" s="155"/>
      <c r="Q78" s="155"/>
      <c r="R78" s="156"/>
      <c r="S78" s="52"/>
      <c r="T78" s="52"/>
      <c r="U78" s="52"/>
    </row>
    <row r="79" spans="1:21" ht="30" customHeight="1">
      <c r="A79" s="52">
        <v>5</v>
      </c>
      <c r="B79" s="121" t="s">
        <v>37</v>
      </c>
      <c r="C79" s="122"/>
      <c r="D79" s="122"/>
      <c r="E79" s="122"/>
      <c r="F79" s="122"/>
      <c r="G79" s="122"/>
      <c r="H79" s="122"/>
      <c r="I79" s="122"/>
      <c r="J79" s="122"/>
      <c r="K79" s="122"/>
      <c r="L79" s="122"/>
      <c r="M79" s="122"/>
      <c r="N79" s="122"/>
      <c r="O79" s="122"/>
      <c r="P79" s="122"/>
      <c r="Q79" s="122"/>
      <c r="R79" s="123"/>
      <c r="S79" s="52"/>
      <c r="T79" s="52"/>
      <c r="U79" s="52"/>
    </row>
    <row r="80" spans="1:21" ht="30" customHeight="1">
      <c r="A80" s="52">
        <v>6</v>
      </c>
      <c r="B80" s="121" t="s">
        <v>38</v>
      </c>
      <c r="C80" s="122"/>
      <c r="D80" s="122"/>
      <c r="E80" s="122"/>
      <c r="F80" s="122"/>
      <c r="G80" s="122"/>
      <c r="H80" s="122"/>
      <c r="I80" s="122"/>
      <c r="J80" s="122"/>
      <c r="K80" s="122"/>
      <c r="L80" s="122"/>
      <c r="M80" s="122"/>
      <c r="N80" s="122"/>
      <c r="O80" s="122"/>
      <c r="P80" s="122"/>
      <c r="Q80" s="122"/>
      <c r="R80" s="123"/>
      <c r="S80" s="52"/>
      <c r="T80" s="52"/>
      <c r="U80" s="52"/>
    </row>
    <row r="81" spans="1:21" ht="30" customHeight="1">
      <c r="A81" s="52">
        <v>7</v>
      </c>
      <c r="B81" s="121" t="s">
        <v>39</v>
      </c>
      <c r="C81" s="122"/>
      <c r="D81" s="122"/>
      <c r="E81" s="122"/>
      <c r="F81" s="122"/>
      <c r="G81" s="122"/>
      <c r="H81" s="122"/>
      <c r="I81" s="122"/>
      <c r="J81" s="122"/>
      <c r="K81" s="122"/>
      <c r="L81" s="122"/>
      <c r="M81" s="122"/>
      <c r="N81" s="122"/>
      <c r="O81" s="122"/>
      <c r="P81" s="122"/>
      <c r="Q81" s="122"/>
      <c r="R81" s="123"/>
      <c r="S81" s="52"/>
      <c r="T81" s="52"/>
      <c r="U81" s="52"/>
    </row>
    <row r="82" spans="1:21" ht="30" customHeight="1">
      <c r="A82" s="52">
        <v>8</v>
      </c>
      <c r="B82" s="121" t="s">
        <v>40</v>
      </c>
      <c r="C82" s="122"/>
      <c r="D82" s="122"/>
      <c r="E82" s="122"/>
      <c r="F82" s="122"/>
      <c r="G82" s="122"/>
      <c r="H82" s="122"/>
      <c r="I82" s="122"/>
      <c r="J82" s="122"/>
      <c r="K82" s="122"/>
      <c r="L82" s="122"/>
      <c r="M82" s="122"/>
      <c r="N82" s="122"/>
      <c r="O82" s="122"/>
      <c r="P82" s="122"/>
      <c r="Q82" s="122"/>
      <c r="R82" s="123"/>
      <c r="S82" s="52"/>
      <c r="T82" s="52"/>
      <c r="U82" s="52"/>
    </row>
    <row r="83" spans="1:21" ht="30" customHeight="1">
      <c r="A83" s="52">
        <v>9</v>
      </c>
      <c r="B83" s="121" t="s">
        <v>41</v>
      </c>
      <c r="C83" s="122"/>
      <c r="D83" s="122"/>
      <c r="E83" s="122"/>
      <c r="F83" s="122"/>
      <c r="G83" s="122"/>
      <c r="H83" s="122"/>
      <c r="I83" s="122"/>
      <c r="J83" s="122"/>
      <c r="K83" s="122"/>
      <c r="L83" s="122"/>
      <c r="M83" s="122"/>
      <c r="N83" s="122"/>
      <c r="O83" s="122"/>
      <c r="P83" s="122"/>
      <c r="Q83" s="122"/>
      <c r="R83" s="123"/>
      <c r="S83" s="52"/>
      <c r="T83" s="52"/>
      <c r="U83" s="52"/>
    </row>
    <row r="84" spans="1:21" ht="30" customHeight="1">
      <c r="A84" s="52">
        <v>10</v>
      </c>
      <c r="B84" s="121" t="s">
        <v>42</v>
      </c>
      <c r="C84" s="122"/>
      <c r="D84" s="122"/>
      <c r="E84" s="122"/>
      <c r="F84" s="122"/>
      <c r="G84" s="122"/>
      <c r="H84" s="122"/>
      <c r="I84" s="122"/>
      <c r="J84" s="122"/>
      <c r="K84" s="122"/>
      <c r="L84" s="122"/>
      <c r="M84" s="122"/>
      <c r="N84" s="122"/>
      <c r="O84" s="122"/>
      <c r="P84" s="122"/>
      <c r="Q84" s="122"/>
      <c r="R84" s="123"/>
      <c r="S84" s="52"/>
      <c r="T84" s="52"/>
      <c r="U84" s="52"/>
    </row>
    <row r="85" spans="1:21" ht="30" customHeight="1">
      <c r="A85" s="63" t="s">
        <v>47</v>
      </c>
      <c r="B85" s="154" t="s">
        <v>283</v>
      </c>
      <c r="C85" s="155"/>
      <c r="D85" s="155"/>
      <c r="E85" s="155"/>
      <c r="F85" s="155"/>
      <c r="G85" s="155"/>
      <c r="H85" s="155"/>
      <c r="I85" s="155"/>
      <c r="J85" s="155"/>
      <c r="K85" s="155"/>
      <c r="L85" s="155"/>
      <c r="M85" s="155"/>
      <c r="N85" s="155"/>
      <c r="O85" s="155"/>
      <c r="P85" s="155"/>
      <c r="Q85" s="155"/>
      <c r="R85" s="156"/>
      <c r="S85" s="52"/>
      <c r="T85" s="52"/>
      <c r="U85" s="52"/>
    </row>
    <row r="86" spans="1:21" ht="30" customHeight="1">
      <c r="A86" s="52">
        <v>11</v>
      </c>
      <c r="B86" s="121" t="s">
        <v>43</v>
      </c>
      <c r="C86" s="122"/>
      <c r="D86" s="122"/>
      <c r="E86" s="122"/>
      <c r="F86" s="122"/>
      <c r="G86" s="122"/>
      <c r="H86" s="122"/>
      <c r="I86" s="122"/>
      <c r="J86" s="122"/>
      <c r="K86" s="122"/>
      <c r="L86" s="122"/>
      <c r="M86" s="122"/>
      <c r="N86" s="122"/>
      <c r="O86" s="122"/>
      <c r="P86" s="122"/>
      <c r="Q86" s="122"/>
      <c r="R86" s="123"/>
      <c r="S86" s="52"/>
      <c r="T86" s="52"/>
      <c r="U86" s="52"/>
    </row>
    <row r="87" spans="1:21" ht="30" customHeight="1">
      <c r="A87" s="52">
        <v>12</v>
      </c>
      <c r="B87" s="121" t="s">
        <v>196</v>
      </c>
      <c r="C87" s="122"/>
      <c r="D87" s="122"/>
      <c r="E87" s="122"/>
      <c r="F87" s="122"/>
      <c r="G87" s="122"/>
      <c r="H87" s="122"/>
      <c r="I87" s="122"/>
      <c r="J87" s="122"/>
      <c r="K87" s="122"/>
      <c r="L87" s="122"/>
      <c r="M87" s="122"/>
      <c r="N87" s="122"/>
      <c r="O87" s="122"/>
      <c r="P87" s="122"/>
      <c r="Q87" s="122"/>
      <c r="R87" s="123"/>
      <c r="S87" s="52"/>
      <c r="T87" s="52"/>
      <c r="U87" s="52"/>
    </row>
    <row r="88" spans="1:21" ht="30" customHeight="1">
      <c r="A88" s="52">
        <v>13</v>
      </c>
      <c r="B88" s="117" t="s">
        <v>300</v>
      </c>
      <c r="C88" s="118"/>
      <c r="D88" s="118"/>
      <c r="E88" s="118"/>
      <c r="F88" s="118"/>
      <c r="G88" s="118"/>
      <c r="H88" s="118"/>
      <c r="I88" s="118"/>
      <c r="J88" s="118"/>
      <c r="K88" s="118"/>
      <c r="L88" s="118"/>
      <c r="M88" s="118"/>
      <c r="N88" s="118"/>
      <c r="O88" s="118"/>
      <c r="P88" s="118"/>
      <c r="Q88" s="118"/>
      <c r="R88" s="119"/>
      <c r="S88" s="52"/>
      <c r="T88" s="52"/>
      <c r="U88" s="52"/>
    </row>
    <row r="89" spans="1:21" ht="30" customHeight="1">
      <c r="A89" s="52">
        <v>14</v>
      </c>
      <c r="B89" s="121" t="s">
        <v>44</v>
      </c>
      <c r="C89" s="122"/>
      <c r="D89" s="122"/>
      <c r="E89" s="122"/>
      <c r="F89" s="122"/>
      <c r="G89" s="122"/>
      <c r="H89" s="122"/>
      <c r="I89" s="122"/>
      <c r="J89" s="122"/>
      <c r="K89" s="122"/>
      <c r="L89" s="122"/>
      <c r="M89" s="122"/>
      <c r="N89" s="122"/>
      <c r="O89" s="122"/>
      <c r="P89" s="122"/>
      <c r="Q89" s="122"/>
      <c r="R89" s="123"/>
      <c r="S89" s="52"/>
      <c r="T89" s="52"/>
      <c r="U89" s="52"/>
    </row>
    <row r="90" spans="1:21" ht="9.75" customHeight="1">
      <c r="A90" s="150"/>
      <c r="B90" s="150"/>
      <c r="C90" s="150"/>
      <c r="D90" s="150"/>
      <c r="E90" s="150"/>
      <c r="F90" s="150"/>
      <c r="G90" s="150"/>
      <c r="H90" s="150"/>
      <c r="I90" s="150"/>
      <c r="J90" s="150"/>
      <c r="K90" s="150"/>
      <c r="L90" s="150"/>
      <c r="M90" s="150"/>
      <c r="N90" s="150"/>
      <c r="O90" s="150"/>
      <c r="P90" s="150"/>
      <c r="Q90" s="150"/>
      <c r="R90" s="150"/>
      <c r="S90" s="150"/>
      <c r="T90" s="150"/>
      <c r="U90" s="150"/>
    </row>
    <row r="91" spans="1:21" ht="30" customHeight="1">
      <c r="A91" s="159" t="s">
        <v>260</v>
      </c>
      <c r="B91" s="159"/>
      <c r="C91" s="159"/>
      <c r="D91" s="159"/>
      <c r="E91" s="159"/>
      <c r="F91" s="159"/>
      <c r="G91" s="159"/>
      <c r="H91" s="159"/>
      <c r="I91" s="159"/>
      <c r="J91" s="159"/>
      <c r="K91" s="159"/>
      <c r="L91" s="159"/>
      <c r="M91" s="159"/>
      <c r="N91" s="159"/>
      <c r="O91" s="159"/>
      <c r="P91" s="159"/>
      <c r="Q91" s="159"/>
      <c r="R91" s="159"/>
      <c r="S91" s="67" t="s">
        <v>45</v>
      </c>
      <c r="T91" s="67" t="s">
        <v>46</v>
      </c>
      <c r="U91" s="67" t="s">
        <v>47</v>
      </c>
    </row>
    <row r="92" spans="1:21" ht="30" customHeight="1">
      <c r="A92" s="63" t="s">
        <v>45</v>
      </c>
      <c r="B92" s="154" t="s">
        <v>285</v>
      </c>
      <c r="C92" s="155"/>
      <c r="D92" s="155"/>
      <c r="E92" s="155"/>
      <c r="F92" s="155"/>
      <c r="G92" s="155"/>
      <c r="H92" s="155"/>
      <c r="I92" s="155"/>
      <c r="J92" s="155"/>
      <c r="K92" s="155"/>
      <c r="L92" s="155"/>
      <c r="M92" s="155"/>
      <c r="N92" s="155"/>
      <c r="O92" s="155"/>
      <c r="P92" s="155"/>
      <c r="Q92" s="155"/>
      <c r="R92" s="156"/>
      <c r="S92" s="63"/>
      <c r="T92" s="63"/>
      <c r="U92" s="63"/>
    </row>
    <row r="93" spans="1:21" ht="30" customHeight="1">
      <c r="A93" s="52">
        <v>1</v>
      </c>
      <c r="B93" s="121" t="s">
        <v>289</v>
      </c>
      <c r="C93" s="122"/>
      <c r="D93" s="122"/>
      <c r="E93" s="122"/>
      <c r="F93" s="122"/>
      <c r="G93" s="122"/>
      <c r="H93" s="122"/>
      <c r="I93" s="122"/>
      <c r="J93" s="122"/>
      <c r="K93" s="122"/>
      <c r="L93" s="122"/>
      <c r="M93" s="122"/>
      <c r="N93" s="122"/>
      <c r="O93" s="122"/>
      <c r="P93" s="122"/>
      <c r="Q93" s="122"/>
      <c r="R93" s="123"/>
      <c r="S93" s="52"/>
      <c r="T93" s="52"/>
      <c r="U93" s="52"/>
    </row>
    <row r="94" spans="1:21" ht="30" customHeight="1">
      <c r="A94" s="52">
        <v>2</v>
      </c>
      <c r="B94" s="121" t="s">
        <v>333</v>
      </c>
      <c r="C94" s="122"/>
      <c r="D94" s="122"/>
      <c r="E94" s="122"/>
      <c r="F94" s="122"/>
      <c r="G94" s="122"/>
      <c r="H94" s="122"/>
      <c r="I94" s="122"/>
      <c r="J94" s="122"/>
      <c r="K94" s="122"/>
      <c r="L94" s="122"/>
      <c r="M94" s="122"/>
      <c r="N94" s="122"/>
      <c r="O94" s="122"/>
      <c r="P94" s="122"/>
      <c r="Q94" s="122"/>
      <c r="R94" s="123"/>
      <c r="S94" s="52"/>
      <c r="T94" s="52"/>
      <c r="U94" s="52"/>
    </row>
    <row r="95" spans="1:21" ht="30" customHeight="1">
      <c r="A95" s="52">
        <v>3</v>
      </c>
      <c r="B95" s="121" t="s">
        <v>290</v>
      </c>
      <c r="C95" s="122"/>
      <c r="D95" s="122"/>
      <c r="E95" s="122"/>
      <c r="F95" s="122"/>
      <c r="G95" s="122"/>
      <c r="H95" s="122"/>
      <c r="I95" s="122"/>
      <c r="J95" s="122"/>
      <c r="K95" s="122"/>
      <c r="L95" s="122"/>
      <c r="M95" s="122"/>
      <c r="N95" s="122"/>
      <c r="O95" s="122"/>
      <c r="P95" s="122"/>
      <c r="Q95" s="122"/>
      <c r="R95" s="123"/>
      <c r="S95" s="52"/>
      <c r="T95" s="52"/>
      <c r="U95" s="52"/>
    </row>
    <row r="96" spans="1:21" ht="30" customHeight="1">
      <c r="A96" s="52">
        <v>4</v>
      </c>
      <c r="B96" s="121" t="s">
        <v>291</v>
      </c>
      <c r="C96" s="122"/>
      <c r="D96" s="122"/>
      <c r="E96" s="122"/>
      <c r="F96" s="122"/>
      <c r="G96" s="122"/>
      <c r="H96" s="122"/>
      <c r="I96" s="122"/>
      <c r="J96" s="122"/>
      <c r="K96" s="122"/>
      <c r="L96" s="122"/>
      <c r="M96" s="122"/>
      <c r="N96" s="122"/>
      <c r="O96" s="122"/>
      <c r="P96" s="122"/>
      <c r="Q96" s="122"/>
      <c r="R96" s="123"/>
      <c r="S96" s="52"/>
      <c r="T96" s="52"/>
      <c r="U96" s="52"/>
    </row>
    <row r="97" spans="1:21" ht="30" customHeight="1">
      <c r="A97" s="63" t="s">
        <v>46</v>
      </c>
      <c r="B97" s="154" t="s">
        <v>286</v>
      </c>
      <c r="C97" s="155"/>
      <c r="D97" s="155"/>
      <c r="E97" s="155"/>
      <c r="F97" s="155"/>
      <c r="G97" s="155"/>
      <c r="H97" s="155"/>
      <c r="I97" s="155"/>
      <c r="J97" s="155"/>
      <c r="K97" s="155"/>
      <c r="L97" s="155"/>
      <c r="M97" s="155"/>
      <c r="N97" s="155"/>
      <c r="O97" s="155"/>
      <c r="P97" s="155"/>
      <c r="Q97" s="155"/>
      <c r="R97" s="156"/>
      <c r="S97" s="52"/>
      <c r="T97" s="52"/>
      <c r="U97" s="52"/>
    </row>
    <row r="98" spans="1:21" ht="30" customHeight="1">
      <c r="A98" s="52">
        <v>5</v>
      </c>
      <c r="B98" s="121" t="s">
        <v>334</v>
      </c>
      <c r="C98" s="122"/>
      <c r="D98" s="122"/>
      <c r="E98" s="122"/>
      <c r="F98" s="122"/>
      <c r="G98" s="122"/>
      <c r="H98" s="122"/>
      <c r="I98" s="122"/>
      <c r="J98" s="122"/>
      <c r="K98" s="122"/>
      <c r="L98" s="122"/>
      <c r="M98" s="122"/>
      <c r="N98" s="122"/>
      <c r="O98" s="122"/>
      <c r="P98" s="122"/>
      <c r="Q98" s="122"/>
      <c r="R98" s="123"/>
      <c r="S98" s="52"/>
      <c r="T98" s="52"/>
      <c r="U98" s="52"/>
    </row>
    <row r="99" spans="1:21" ht="30" customHeight="1">
      <c r="A99" s="52">
        <v>6</v>
      </c>
      <c r="B99" s="121" t="s">
        <v>292</v>
      </c>
      <c r="C99" s="122"/>
      <c r="D99" s="122"/>
      <c r="E99" s="122"/>
      <c r="F99" s="122"/>
      <c r="G99" s="122"/>
      <c r="H99" s="122"/>
      <c r="I99" s="122"/>
      <c r="J99" s="122"/>
      <c r="K99" s="122"/>
      <c r="L99" s="122"/>
      <c r="M99" s="122"/>
      <c r="N99" s="122"/>
      <c r="O99" s="122"/>
      <c r="P99" s="122"/>
      <c r="Q99" s="122"/>
      <c r="R99" s="123"/>
      <c r="S99" s="52"/>
      <c r="T99" s="52"/>
      <c r="U99" s="52"/>
    </row>
    <row r="100" spans="1:21" ht="30" customHeight="1">
      <c r="A100" s="52">
        <v>7</v>
      </c>
      <c r="B100" s="121" t="s">
        <v>293</v>
      </c>
      <c r="C100" s="122"/>
      <c r="D100" s="122"/>
      <c r="E100" s="122"/>
      <c r="F100" s="122"/>
      <c r="G100" s="122"/>
      <c r="H100" s="122"/>
      <c r="I100" s="122"/>
      <c r="J100" s="122"/>
      <c r="K100" s="122"/>
      <c r="L100" s="122"/>
      <c r="M100" s="122"/>
      <c r="N100" s="122"/>
      <c r="O100" s="122"/>
      <c r="P100" s="122"/>
      <c r="Q100" s="122"/>
      <c r="R100" s="123"/>
      <c r="S100" s="52"/>
      <c r="T100" s="52"/>
      <c r="U100" s="52"/>
    </row>
    <row r="101" spans="1:21" ht="30" customHeight="1">
      <c r="A101" s="63" t="s">
        <v>47</v>
      </c>
      <c r="B101" s="154" t="s">
        <v>287</v>
      </c>
      <c r="C101" s="155"/>
      <c r="D101" s="155"/>
      <c r="E101" s="155"/>
      <c r="F101" s="155"/>
      <c r="G101" s="155"/>
      <c r="H101" s="155"/>
      <c r="I101" s="155"/>
      <c r="J101" s="155"/>
      <c r="K101" s="155"/>
      <c r="L101" s="155"/>
      <c r="M101" s="155"/>
      <c r="N101" s="155"/>
      <c r="O101" s="155"/>
      <c r="P101" s="155"/>
      <c r="Q101" s="155"/>
      <c r="R101" s="156"/>
      <c r="S101" s="52"/>
      <c r="T101" s="52"/>
      <c r="U101" s="52"/>
    </row>
    <row r="102" spans="1:21" ht="30" customHeight="1">
      <c r="A102" s="52">
        <v>8</v>
      </c>
      <c r="B102" s="121" t="s">
        <v>294</v>
      </c>
      <c r="C102" s="122"/>
      <c r="D102" s="122"/>
      <c r="E102" s="122"/>
      <c r="F102" s="122"/>
      <c r="G102" s="122"/>
      <c r="H102" s="122"/>
      <c r="I102" s="122"/>
      <c r="J102" s="122"/>
      <c r="K102" s="122"/>
      <c r="L102" s="122"/>
      <c r="M102" s="122"/>
      <c r="N102" s="122"/>
      <c r="O102" s="122"/>
      <c r="P102" s="122"/>
      <c r="Q102" s="122"/>
      <c r="R102" s="123"/>
      <c r="S102" s="52"/>
      <c r="T102" s="52"/>
      <c r="U102" s="52"/>
    </row>
    <row r="103" spans="1:21" ht="30" customHeight="1">
      <c r="A103" s="52">
        <v>9</v>
      </c>
      <c r="B103" s="121" t="s">
        <v>295</v>
      </c>
      <c r="C103" s="122"/>
      <c r="D103" s="122"/>
      <c r="E103" s="122"/>
      <c r="F103" s="122"/>
      <c r="G103" s="122"/>
      <c r="H103" s="122"/>
      <c r="I103" s="122"/>
      <c r="J103" s="122"/>
      <c r="K103" s="122"/>
      <c r="L103" s="122"/>
      <c r="M103" s="122"/>
      <c r="N103" s="122"/>
      <c r="O103" s="122"/>
      <c r="P103" s="122"/>
      <c r="Q103" s="122"/>
      <c r="R103" s="123"/>
      <c r="S103" s="52"/>
      <c r="T103" s="52"/>
      <c r="U103" s="52"/>
    </row>
    <row r="104" spans="1:21" ht="30" customHeight="1">
      <c r="A104" s="52">
        <v>10</v>
      </c>
      <c r="B104" s="121" t="s">
        <v>296</v>
      </c>
      <c r="C104" s="122"/>
      <c r="D104" s="122"/>
      <c r="E104" s="122"/>
      <c r="F104" s="122"/>
      <c r="G104" s="122"/>
      <c r="H104" s="122"/>
      <c r="I104" s="122"/>
      <c r="J104" s="122"/>
      <c r="K104" s="122"/>
      <c r="L104" s="122"/>
      <c r="M104" s="122"/>
      <c r="N104" s="122"/>
      <c r="O104" s="122"/>
      <c r="P104" s="122"/>
      <c r="Q104" s="122"/>
      <c r="R104" s="123"/>
      <c r="S104" s="52"/>
      <c r="T104" s="52"/>
      <c r="U104" s="52"/>
    </row>
    <row r="105" spans="1:21" ht="30" customHeight="1">
      <c r="A105" s="52">
        <v>11</v>
      </c>
      <c r="B105" s="121" t="s">
        <v>335</v>
      </c>
      <c r="C105" s="122"/>
      <c r="D105" s="122"/>
      <c r="E105" s="122"/>
      <c r="F105" s="122"/>
      <c r="G105" s="122"/>
      <c r="H105" s="122"/>
      <c r="I105" s="122"/>
      <c r="J105" s="122"/>
      <c r="K105" s="122"/>
      <c r="L105" s="122"/>
      <c r="M105" s="122"/>
      <c r="N105" s="122"/>
      <c r="O105" s="122"/>
      <c r="P105" s="122"/>
      <c r="Q105" s="122"/>
      <c r="R105" s="123"/>
      <c r="S105" s="52"/>
      <c r="T105" s="52"/>
      <c r="U105" s="52"/>
    </row>
    <row r="106" spans="1:21" ht="30" customHeight="1">
      <c r="A106" s="63" t="s">
        <v>284</v>
      </c>
      <c r="B106" s="154" t="s">
        <v>288</v>
      </c>
      <c r="C106" s="155"/>
      <c r="D106" s="155"/>
      <c r="E106" s="155"/>
      <c r="F106" s="155"/>
      <c r="G106" s="155"/>
      <c r="H106" s="155"/>
      <c r="I106" s="155"/>
      <c r="J106" s="155"/>
      <c r="K106" s="155"/>
      <c r="L106" s="155"/>
      <c r="M106" s="155"/>
      <c r="N106" s="155"/>
      <c r="O106" s="155"/>
      <c r="P106" s="155"/>
      <c r="Q106" s="155"/>
      <c r="R106" s="156"/>
      <c r="S106" s="52"/>
      <c r="T106" s="52"/>
      <c r="U106" s="52"/>
    </row>
    <row r="107" spans="1:21" ht="30" customHeight="1">
      <c r="A107" s="52">
        <v>12</v>
      </c>
      <c r="B107" s="121" t="s">
        <v>297</v>
      </c>
      <c r="C107" s="122"/>
      <c r="D107" s="122"/>
      <c r="E107" s="122"/>
      <c r="F107" s="122"/>
      <c r="G107" s="122"/>
      <c r="H107" s="122"/>
      <c r="I107" s="122"/>
      <c r="J107" s="122"/>
      <c r="K107" s="122"/>
      <c r="L107" s="122"/>
      <c r="M107" s="122"/>
      <c r="N107" s="122"/>
      <c r="O107" s="122"/>
      <c r="P107" s="122"/>
      <c r="Q107" s="122"/>
      <c r="R107" s="123"/>
      <c r="S107" s="52"/>
      <c r="T107" s="52"/>
      <c r="U107" s="52"/>
    </row>
    <row r="108" spans="1:21" ht="30" customHeight="1">
      <c r="A108" s="52">
        <v>13</v>
      </c>
      <c r="B108" s="121" t="s">
        <v>298</v>
      </c>
      <c r="C108" s="122"/>
      <c r="D108" s="122"/>
      <c r="E108" s="122"/>
      <c r="F108" s="122"/>
      <c r="G108" s="122"/>
      <c r="H108" s="122"/>
      <c r="I108" s="122"/>
      <c r="J108" s="122"/>
      <c r="K108" s="122"/>
      <c r="L108" s="122"/>
      <c r="M108" s="122"/>
      <c r="N108" s="122"/>
      <c r="O108" s="122"/>
      <c r="P108" s="122"/>
      <c r="Q108" s="122"/>
      <c r="R108" s="123"/>
      <c r="S108" s="52"/>
      <c r="T108" s="52"/>
      <c r="U108" s="52"/>
    </row>
    <row r="109" spans="1:21" ht="30" customHeight="1">
      <c r="A109" s="52">
        <v>14</v>
      </c>
      <c r="B109" s="121" t="s">
        <v>299</v>
      </c>
      <c r="C109" s="122"/>
      <c r="D109" s="122"/>
      <c r="E109" s="122"/>
      <c r="F109" s="122"/>
      <c r="G109" s="122"/>
      <c r="H109" s="122"/>
      <c r="I109" s="122"/>
      <c r="J109" s="122"/>
      <c r="K109" s="122"/>
      <c r="L109" s="122"/>
      <c r="M109" s="122"/>
      <c r="N109" s="122"/>
      <c r="O109" s="122"/>
      <c r="P109" s="122"/>
      <c r="Q109" s="122"/>
      <c r="R109" s="123"/>
      <c r="S109" s="52"/>
      <c r="T109" s="52"/>
      <c r="U109" s="52"/>
    </row>
    <row r="110" spans="1:21" ht="19.5" customHeight="1">
      <c r="A110" s="65"/>
      <c r="B110" s="65"/>
      <c r="C110" s="65"/>
      <c r="D110" s="65"/>
      <c r="E110" s="65"/>
      <c r="F110" s="65"/>
      <c r="G110" s="65"/>
      <c r="H110" s="65"/>
      <c r="I110" s="65"/>
      <c r="J110" s="65"/>
      <c r="K110" s="65"/>
      <c r="L110" s="65"/>
      <c r="M110" s="65"/>
      <c r="N110" s="65"/>
      <c r="O110" s="65"/>
      <c r="P110" s="65"/>
      <c r="Q110" s="65"/>
      <c r="R110" s="65"/>
      <c r="S110" s="66"/>
      <c r="T110" s="66"/>
      <c r="U110" s="66"/>
    </row>
    <row r="111" spans="1:21" ht="19.5" customHeight="1">
      <c r="A111" s="164" t="s">
        <v>213</v>
      </c>
      <c r="B111" s="164"/>
      <c r="C111" s="164"/>
      <c r="D111" s="164"/>
      <c r="E111" s="164"/>
      <c r="F111" s="164"/>
      <c r="H111" s="164" t="s">
        <v>207</v>
      </c>
      <c r="I111" s="164"/>
      <c r="J111" s="164"/>
      <c r="K111" s="164"/>
      <c r="L111" s="164"/>
      <c r="M111" s="164"/>
      <c r="N111" s="164"/>
      <c r="O111" s="164"/>
      <c r="P111" s="164"/>
      <c r="Q111" s="164"/>
      <c r="R111" s="164"/>
      <c r="S111" s="164"/>
      <c r="T111" s="164"/>
      <c r="U111" s="164"/>
    </row>
    <row r="112" spans="1:21" ht="19.5" customHeight="1">
      <c r="A112" s="158" t="s">
        <v>242</v>
      </c>
      <c r="B112" s="158"/>
      <c r="C112" s="158"/>
      <c r="D112" s="158"/>
      <c r="E112" s="158"/>
      <c r="F112" s="158"/>
      <c r="H112" s="158" t="s">
        <v>212</v>
      </c>
      <c r="I112" s="158"/>
      <c r="J112" s="158"/>
      <c r="K112" s="158"/>
      <c r="L112" s="158"/>
      <c r="M112" s="158"/>
      <c r="N112" s="158"/>
      <c r="O112" s="158"/>
      <c r="P112" s="158"/>
      <c r="Q112" s="158"/>
      <c r="R112" s="158"/>
      <c r="S112" s="158"/>
      <c r="T112" s="158"/>
      <c r="U112" s="158"/>
    </row>
    <row r="113" spans="1:21" ht="19.5" customHeight="1">
      <c r="A113" s="157" t="s">
        <v>325</v>
      </c>
      <c r="B113" s="157"/>
      <c r="C113" s="157"/>
      <c r="D113" s="157"/>
      <c r="E113" s="157"/>
      <c r="F113" s="52">
        <f>+(COUNTIF(S10:S28,"x")*1)</f>
        <v>0</v>
      </c>
      <c r="H113" s="54">
        <v>16</v>
      </c>
      <c r="I113" s="160" t="s">
        <v>203</v>
      </c>
      <c r="J113" s="160"/>
      <c r="K113" s="160"/>
      <c r="L113" s="160"/>
      <c r="M113" s="160"/>
      <c r="N113" s="160"/>
      <c r="O113" s="160"/>
      <c r="P113" s="160"/>
      <c r="Q113" s="160"/>
      <c r="R113" s="160"/>
      <c r="S113" s="160"/>
      <c r="T113" s="160"/>
      <c r="U113" s="160"/>
    </row>
    <row r="114" spans="1:21" ht="19.5" customHeight="1">
      <c r="A114" s="157" t="s">
        <v>326</v>
      </c>
      <c r="B114" s="157"/>
      <c r="C114" s="157"/>
      <c r="D114" s="157"/>
      <c r="E114" s="157"/>
      <c r="F114" s="52">
        <f>+(COUNTIF(T10:T28,"x")*3)</f>
        <v>0</v>
      </c>
      <c r="H114" s="55" t="s">
        <v>243</v>
      </c>
      <c r="I114" s="160" t="s">
        <v>204</v>
      </c>
      <c r="J114" s="160"/>
      <c r="K114" s="160"/>
      <c r="L114" s="160"/>
      <c r="M114" s="160"/>
      <c r="N114" s="160"/>
      <c r="O114" s="160"/>
      <c r="P114" s="160"/>
      <c r="Q114" s="160"/>
      <c r="R114" s="160"/>
      <c r="S114" s="160"/>
      <c r="T114" s="160"/>
      <c r="U114" s="160"/>
    </row>
    <row r="115" spans="1:21" ht="19.5" customHeight="1">
      <c r="A115" s="157" t="s">
        <v>327</v>
      </c>
      <c r="B115" s="157"/>
      <c r="C115" s="157"/>
      <c r="D115" s="157"/>
      <c r="E115" s="157"/>
      <c r="F115" s="52">
        <f>+(COUNTIF(U10:U28,"x")*5)</f>
        <v>0</v>
      </c>
      <c r="H115" s="56" t="s">
        <v>244</v>
      </c>
      <c r="I115" s="160" t="s">
        <v>205</v>
      </c>
      <c r="J115" s="160"/>
      <c r="K115" s="160"/>
      <c r="L115" s="160"/>
      <c r="M115" s="160"/>
      <c r="N115" s="160"/>
      <c r="O115" s="160"/>
      <c r="P115" s="160"/>
      <c r="Q115" s="160"/>
      <c r="R115" s="160"/>
      <c r="S115" s="160"/>
      <c r="T115" s="160"/>
      <c r="U115" s="160"/>
    </row>
    <row r="116" spans="1:22" ht="19.5" customHeight="1">
      <c r="A116" s="162" t="s">
        <v>187</v>
      </c>
      <c r="B116" s="162"/>
      <c r="C116" s="162"/>
      <c r="D116" s="162"/>
      <c r="E116" s="162"/>
      <c r="F116" s="54">
        <f>SUM(F113:F115)</f>
        <v>0</v>
      </c>
      <c r="G116" s="57"/>
      <c r="H116" s="58" t="s">
        <v>245</v>
      </c>
      <c r="I116" s="160" t="s">
        <v>206</v>
      </c>
      <c r="J116" s="160"/>
      <c r="K116" s="160"/>
      <c r="L116" s="160"/>
      <c r="M116" s="160"/>
      <c r="N116" s="160"/>
      <c r="O116" s="160"/>
      <c r="P116" s="160"/>
      <c r="Q116" s="160"/>
      <c r="R116" s="160"/>
      <c r="S116" s="160"/>
      <c r="T116" s="160"/>
      <c r="U116" s="160"/>
      <c r="V116" s="1">
        <f>+IF(F116&lt;=16,1,IF(AND(F116&gt;=17,F116&lt;=37,),2,IF(AND(F116&gt;=38,F116&lt;=58),3,IF(AND(F116&gt;=59,F116&lt;=80),4))))</f>
        <v>1</v>
      </c>
    </row>
    <row r="117" ht="19.5" customHeight="1"/>
    <row r="118" spans="1:21" ht="19.5" customHeight="1">
      <c r="A118" s="158" t="s">
        <v>258</v>
      </c>
      <c r="B118" s="158"/>
      <c r="C118" s="158"/>
      <c r="D118" s="158"/>
      <c r="E118" s="158"/>
      <c r="F118" s="158"/>
      <c r="H118" s="158" t="s">
        <v>258</v>
      </c>
      <c r="I118" s="158"/>
      <c r="J118" s="158"/>
      <c r="K118" s="158"/>
      <c r="L118" s="158"/>
      <c r="M118" s="158"/>
      <c r="N118" s="158"/>
      <c r="O118" s="158"/>
      <c r="P118" s="158"/>
      <c r="Q118" s="158"/>
      <c r="R118" s="158"/>
      <c r="S118" s="158"/>
      <c r="T118" s="158"/>
      <c r="U118" s="158"/>
    </row>
    <row r="119" spans="1:21" ht="19.5" customHeight="1">
      <c r="A119" s="157" t="s">
        <v>325</v>
      </c>
      <c r="B119" s="157"/>
      <c r="C119" s="157"/>
      <c r="D119" s="157"/>
      <c r="E119" s="157"/>
      <c r="F119" s="52">
        <f>+(COUNTIF(S31:S54,"x")*1)</f>
        <v>0</v>
      </c>
      <c r="H119" s="54">
        <v>21</v>
      </c>
      <c r="I119" s="160" t="s">
        <v>208</v>
      </c>
      <c r="J119" s="160"/>
      <c r="K119" s="160"/>
      <c r="L119" s="160"/>
      <c r="M119" s="160"/>
      <c r="N119" s="160"/>
      <c r="O119" s="160"/>
      <c r="P119" s="160"/>
      <c r="Q119" s="160"/>
      <c r="R119" s="160"/>
      <c r="S119" s="160"/>
      <c r="T119" s="160"/>
      <c r="U119" s="160"/>
    </row>
    <row r="120" spans="1:21" ht="19.5" customHeight="1">
      <c r="A120" s="157" t="s">
        <v>326</v>
      </c>
      <c r="B120" s="157"/>
      <c r="C120" s="157"/>
      <c r="D120" s="157"/>
      <c r="E120" s="157"/>
      <c r="F120" s="52">
        <f>+(COUNTIF(T31:T54,"x")*3)</f>
        <v>0</v>
      </c>
      <c r="H120" s="55" t="s">
        <v>246</v>
      </c>
      <c r="I120" s="160" t="s">
        <v>209</v>
      </c>
      <c r="J120" s="160"/>
      <c r="K120" s="160"/>
      <c r="L120" s="160"/>
      <c r="M120" s="160"/>
      <c r="N120" s="160"/>
      <c r="O120" s="160"/>
      <c r="P120" s="160"/>
      <c r="Q120" s="160"/>
      <c r="R120" s="160"/>
      <c r="S120" s="160"/>
      <c r="T120" s="160"/>
      <c r="U120" s="160"/>
    </row>
    <row r="121" spans="1:21" ht="19.5" customHeight="1">
      <c r="A121" s="157" t="s">
        <v>327</v>
      </c>
      <c r="B121" s="157"/>
      <c r="C121" s="157"/>
      <c r="D121" s="157"/>
      <c r="E121" s="157"/>
      <c r="F121" s="52">
        <f>+(COUNTIF(U31:U54,"x")*5)</f>
        <v>0</v>
      </c>
      <c r="H121" s="56" t="s">
        <v>247</v>
      </c>
      <c r="I121" s="160" t="s">
        <v>210</v>
      </c>
      <c r="J121" s="160"/>
      <c r="K121" s="160"/>
      <c r="L121" s="160"/>
      <c r="M121" s="160"/>
      <c r="N121" s="160"/>
      <c r="O121" s="160"/>
      <c r="P121" s="160"/>
      <c r="Q121" s="160"/>
      <c r="R121" s="160"/>
      <c r="S121" s="160"/>
      <c r="T121" s="160"/>
      <c r="U121" s="160"/>
    </row>
    <row r="122" spans="1:22" ht="19.5" customHeight="1">
      <c r="A122" s="162" t="s">
        <v>187</v>
      </c>
      <c r="B122" s="162"/>
      <c r="C122" s="162"/>
      <c r="D122" s="162"/>
      <c r="E122" s="162"/>
      <c r="F122" s="54">
        <f>SUM(F119:F121)</f>
        <v>0</v>
      </c>
      <c r="G122" s="57"/>
      <c r="H122" s="58" t="s">
        <v>248</v>
      </c>
      <c r="I122" s="160" t="s">
        <v>211</v>
      </c>
      <c r="J122" s="160"/>
      <c r="K122" s="160"/>
      <c r="L122" s="160"/>
      <c r="M122" s="160"/>
      <c r="N122" s="160"/>
      <c r="O122" s="160"/>
      <c r="P122" s="160"/>
      <c r="Q122" s="160"/>
      <c r="R122" s="160"/>
      <c r="S122" s="160"/>
      <c r="T122" s="160"/>
      <c r="U122" s="160"/>
      <c r="V122" s="1">
        <f>+IF(F122&lt;=21,1,IF(AND(F122&gt;=22,F122&lt;=50,),2,IF(AND(F122&gt;=51,F122&lt;=79),3,IF(AND(F122&gt;=80,F122&lt;=105),4))))</f>
        <v>1</v>
      </c>
    </row>
    <row r="123" ht="19.5" customHeight="1"/>
    <row r="124" spans="1:21" ht="19.5" customHeight="1">
      <c r="A124" s="158" t="s">
        <v>259</v>
      </c>
      <c r="B124" s="158"/>
      <c r="C124" s="158"/>
      <c r="D124" s="158"/>
      <c r="E124" s="158"/>
      <c r="F124" s="158"/>
      <c r="H124" s="158" t="s">
        <v>259</v>
      </c>
      <c r="I124" s="158"/>
      <c r="J124" s="158"/>
      <c r="K124" s="158"/>
      <c r="L124" s="158"/>
      <c r="M124" s="158"/>
      <c r="N124" s="158"/>
      <c r="O124" s="158"/>
      <c r="P124" s="158"/>
      <c r="Q124" s="158"/>
      <c r="R124" s="158"/>
      <c r="S124" s="158"/>
      <c r="T124" s="158"/>
      <c r="U124" s="158"/>
    </row>
    <row r="125" spans="1:21" ht="19.5" customHeight="1">
      <c r="A125" s="157" t="s">
        <v>325</v>
      </c>
      <c r="B125" s="157"/>
      <c r="C125" s="157"/>
      <c r="D125" s="157"/>
      <c r="E125" s="157"/>
      <c r="F125" s="52">
        <f>+(COUNTIF(S57:S70,"x")*1)</f>
        <v>0</v>
      </c>
      <c r="H125" s="54">
        <v>14</v>
      </c>
      <c r="I125" s="160" t="s">
        <v>263</v>
      </c>
      <c r="J125" s="160"/>
      <c r="K125" s="160"/>
      <c r="L125" s="160"/>
      <c r="M125" s="160"/>
      <c r="N125" s="160"/>
      <c r="O125" s="160"/>
      <c r="P125" s="160"/>
      <c r="Q125" s="160"/>
      <c r="R125" s="160"/>
      <c r="S125" s="160"/>
      <c r="T125" s="160"/>
      <c r="U125" s="160"/>
    </row>
    <row r="126" spans="1:21" ht="19.5" customHeight="1">
      <c r="A126" s="157" t="s">
        <v>326</v>
      </c>
      <c r="B126" s="157"/>
      <c r="C126" s="157"/>
      <c r="D126" s="157"/>
      <c r="E126" s="157"/>
      <c r="F126" s="52">
        <f>+(COUNTIF(T57:T70,"x")*3)</f>
        <v>0</v>
      </c>
      <c r="H126" s="55" t="s">
        <v>249</v>
      </c>
      <c r="I126" s="160" t="s">
        <v>264</v>
      </c>
      <c r="J126" s="160"/>
      <c r="K126" s="160"/>
      <c r="L126" s="160"/>
      <c r="M126" s="160"/>
      <c r="N126" s="160"/>
      <c r="O126" s="160"/>
      <c r="P126" s="160"/>
      <c r="Q126" s="160"/>
      <c r="R126" s="160"/>
      <c r="S126" s="160"/>
      <c r="T126" s="160"/>
      <c r="U126" s="160"/>
    </row>
    <row r="127" spans="1:21" ht="19.5" customHeight="1">
      <c r="A127" s="157" t="s">
        <v>327</v>
      </c>
      <c r="B127" s="157"/>
      <c r="C127" s="157"/>
      <c r="D127" s="157"/>
      <c r="E127" s="157"/>
      <c r="F127" s="52">
        <f>+(COUNTIF(U57:U70,"x")*5)</f>
        <v>0</v>
      </c>
      <c r="H127" s="56" t="s">
        <v>250</v>
      </c>
      <c r="I127" s="160" t="s">
        <v>265</v>
      </c>
      <c r="J127" s="160"/>
      <c r="K127" s="160"/>
      <c r="L127" s="160"/>
      <c r="M127" s="160"/>
      <c r="N127" s="160"/>
      <c r="O127" s="160"/>
      <c r="P127" s="160"/>
      <c r="Q127" s="160"/>
      <c r="R127" s="160"/>
      <c r="S127" s="160"/>
      <c r="T127" s="160"/>
      <c r="U127" s="160"/>
    </row>
    <row r="128" spans="1:22" ht="19.5" customHeight="1">
      <c r="A128" s="162" t="s">
        <v>187</v>
      </c>
      <c r="B128" s="162"/>
      <c r="C128" s="162"/>
      <c r="D128" s="162"/>
      <c r="E128" s="162"/>
      <c r="F128" s="54">
        <f>SUM(F125:F127)</f>
        <v>0</v>
      </c>
      <c r="G128" s="57"/>
      <c r="H128" s="58" t="s">
        <v>251</v>
      </c>
      <c r="I128" s="160" t="s">
        <v>266</v>
      </c>
      <c r="J128" s="160"/>
      <c r="K128" s="160"/>
      <c r="L128" s="160"/>
      <c r="M128" s="160"/>
      <c r="N128" s="160"/>
      <c r="O128" s="160"/>
      <c r="P128" s="160"/>
      <c r="Q128" s="160"/>
      <c r="R128" s="160"/>
      <c r="S128" s="160"/>
      <c r="T128" s="160"/>
      <c r="U128" s="160"/>
      <c r="V128" s="1">
        <f>+IF(F128&lt;=14,1,IF(AND(F128&gt;=15,F128&lt;=32,),2,IF(AND(F128&gt;=33,F128&lt;=51),3,IF(AND(F128&gt;=52,F128&lt;=70),4))))</f>
        <v>1</v>
      </c>
    </row>
    <row r="129" ht="19.5" customHeight="1"/>
    <row r="130" spans="1:21" ht="19.5" customHeight="1">
      <c r="A130" s="158" t="s">
        <v>202</v>
      </c>
      <c r="B130" s="158"/>
      <c r="C130" s="158"/>
      <c r="D130" s="158"/>
      <c r="E130" s="158"/>
      <c r="F130" s="158"/>
      <c r="H130" s="158" t="s">
        <v>202</v>
      </c>
      <c r="I130" s="158"/>
      <c r="J130" s="158"/>
      <c r="K130" s="158"/>
      <c r="L130" s="158"/>
      <c r="M130" s="158"/>
      <c r="N130" s="158"/>
      <c r="O130" s="158"/>
      <c r="P130" s="158"/>
      <c r="Q130" s="158"/>
      <c r="R130" s="158"/>
      <c r="S130" s="158"/>
      <c r="T130" s="158"/>
      <c r="U130" s="158"/>
    </row>
    <row r="131" spans="1:26" ht="19.5" customHeight="1">
      <c r="A131" s="157" t="s">
        <v>325</v>
      </c>
      <c r="B131" s="157"/>
      <c r="C131" s="157"/>
      <c r="D131" s="157"/>
      <c r="E131" s="157"/>
      <c r="F131" s="52">
        <f>+(COUNTIF(S73:S89,"x")*1)</f>
        <v>0</v>
      </c>
      <c r="H131" s="54">
        <v>14</v>
      </c>
      <c r="I131" s="160" t="s">
        <v>214</v>
      </c>
      <c r="J131" s="160"/>
      <c r="K131" s="160"/>
      <c r="L131" s="160"/>
      <c r="M131" s="160"/>
      <c r="N131" s="160"/>
      <c r="O131" s="160"/>
      <c r="P131" s="160"/>
      <c r="Q131" s="160"/>
      <c r="R131" s="160"/>
      <c r="S131" s="160"/>
      <c r="T131" s="160"/>
      <c r="U131" s="160"/>
      <c r="V131" s="4"/>
      <c r="W131" s="3"/>
      <c r="X131" s="3"/>
      <c r="Y131" s="3"/>
      <c r="Z131" s="3"/>
    </row>
    <row r="132" spans="1:21" ht="19.5" customHeight="1">
      <c r="A132" s="157" t="s">
        <v>326</v>
      </c>
      <c r="B132" s="157"/>
      <c r="C132" s="157"/>
      <c r="D132" s="157"/>
      <c r="E132" s="157"/>
      <c r="F132" s="52">
        <f>+(COUNTIF(T73:T89,"x")*3)</f>
        <v>0</v>
      </c>
      <c r="H132" s="55" t="s">
        <v>249</v>
      </c>
      <c r="I132" s="160" t="s">
        <v>215</v>
      </c>
      <c r="J132" s="160"/>
      <c r="K132" s="160"/>
      <c r="L132" s="160"/>
      <c r="M132" s="160"/>
      <c r="N132" s="160"/>
      <c r="O132" s="160"/>
      <c r="P132" s="160"/>
      <c r="Q132" s="160"/>
      <c r="R132" s="160"/>
      <c r="S132" s="160"/>
      <c r="T132" s="160"/>
      <c r="U132" s="160"/>
    </row>
    <row r="133" spans="1:21" ht="19.5" customHeight="1">
      <c r="A133" s="157" t="s">
        <v>327</v>
      </c>
      <c r="B133" s="157"/>
      <c r="C133" s="157"/>
      <c r="D133" s="157"/>
      <c r="E133" s="157"/>
      <c r="F133" s="52">
        <f>+(COUNTIF(U73:U89,"x")*5)</f>
        <v>0</v>
      </c>
      <c r="H133" s="56" t="s">
        <v>250</v>
      </c>
      <c r="I133" s="160" t="s">
        <v>216</v>
      </c>
      <c r="J133" s="160"/>
      <c r="K133" s="160"/>
      <c r="L133" s="160"/>
      <c r="M133" s="160"/>
      <c r="N133" s="160"/>
      <c r="O133" s="160"/>
      <c r="P133" s="160"/>
      <c r="Q133" s="160"/>
      <c r="R133" s="160"/>
      <c r="S133" s="160"/>
      <c r="T133" s="160"/>
      <c r="U133" s="160"/>
    </row>
    <row r="134" spans="1:22" ht="19.5" customHeight="1">
      <c r="A134" s="162" t="s">
        <v>187</v>
      </c>
      <c r="B134" s="162"/>
      <c r="C134" s="162"/>
      <c r="D134" s="162"/>
      <c r="E134" s="162"/>
      <c r="F134" s="54">
        <f>SUM(F131:F133)</f>
        <v>0</v>
      </c>
      <c r="G134" s="57"/>
      <c r="H134" s="58" t="s">
        <v>251</v>
      </c>
      <c r="I134" s="160" t="s">
        <v>217</v>
      </c>
      <c r="J134" s="160"/>
      <c r="K134" s="160"/>
      <c r="L134" s="160"/>
      <c r="M134" s="160"/>
      <c r="N134" s="160"/>
      <c r="O134" s="160"/>
      <c r="P134" s="160"/>
      <c r="Q134" s="160"/>
      <c r="R134" s="160"/>
      <c r="S134" s="160"/>
      <c r="T134" s="160"/>
      <c r="U134" s="160"/>
      <c r="V134" s="1">
        <f>+IF(F134&lt;=14,1,IF(AND(F134&gt;=15,F134&lt;=32,),2,IF(AND(F134&gt;=33,F134&lt;=51),3,IF(AND(F134&gt;=52,F134&lt;=70),4))))</f>
        <v>1</v>
      </c>
    </row>
    <row r="135" spans="1:21" ht="19.5" customHeight="1">
      <c r="A135" s="59"/>
      <c r="B135" s="59"/>
      <c r="C135" s="59"/>
      <c r="D135" s="59"/>
      <c r="E135" s="59"/>
      <c r="F135" s="60"/>
      <c r="G135" s="61"/>
      <c r="H135" s="60"/>
      <c r="I135" s="65"/>
      <c r="J135" s="65"/>
      <c r="K135" s="65"/>
      <c r="L135" s="65"/>
      <c r="M135" s="65"/>
      <c r="N135" s="65"/>
      <c r="O135" s="65"/>
      <c r="P135" s="65"/>
      <c r="Q135" s="65"/>
      <c r="R135" s="65"/>
      <c r="S135" s="65"/>
      <c r="T135" s="65"/>
      <c r="U135" s="65"/>
    </row>
    <row r="136" spans="1:21" ht="19.5" customHeight="1">
      <c r="A136" s="158" t="s">
        <v>260</v>
      </c>
      <c r="B136" s="158"/>
      <c r="C136" s="158"/>
      <c r="D136" s="158"/>
      <c r="E136" s="158"/>
      <c r="F136" s="158"/>
      <c r="G136" s="61"/>
      <c r="H136" s="158" t="s">
        <v>260</v>
      </c>
      <c r="I136" s="158"/>
      <c r="J136" s="158"/>
      <c r="K136" s="158"/>
      <c r="L136" s="158"/>
      <c r="M136" s="158"/>
      <c r="N136" s="158"/>
      <c r="O136" s="158"/>
      <c r="P136" s="158"/>
      <c r="Q136" s="158"/>
      <c r="R136" s="158"/>
      <c r="S136" s="158"/>
      <c r="T136" s="158"/>
      <c r="U136" s="158"/>
    </row>
    <row r="137" spans="1:21" ht="19.5" customHeight="1">
      <c r="A137" s="157" t="s">
        <v>325</v>
      </c>
      <c r="B137" s="157"/>
      <c r="C137" s="157"/>
      <c r="D137" s="157"/>
      <c r="E137" s="157"/>
      <c r="F137" s="52">
        <f>+(COUNTIF(S92:S109,"x")*1)</f>
        <v>0</v>
      </c>
      <c r="G137" s="61"/>
      <c r="H137" s="54">
        <v>14</v>
      </c>
      <c r="I137" s="160" t="s">
        <v>261</v>
      </c>
      <c r="J137" s="160"/>
      <c r="K137" s="160"/>
      <c r="L137" s="160"/>
      <c r="M137" s="160"/>
      <c r="N137" s="160"/>
      <c r="O137" s="160"/>
      <c r="P137" s="160"/>
      <c r="Q137" s="160"/>
      <c r="R137" s="160"/>
      <c r="S137" s="160"/>
      <c r="T137" s="160"/>
      <c r="U137" s="160"/>
    </row>
    <row r="138" spans="1:21" ht="19.5" customHeight="1">
      <c r="A138" s="157" t="s">
        <v>326</v>
      </c>
      <c r="B138" s="157"/>
      <c r="C138" s="157"/>
      <c r="D138" s="157"/>
      <c r="E138" s="157"/>
      <c r="F138" s="52">
        <f>+(COUNTIF(T92:T109,"x")*3)</f>
        <v>0</v>
      </c>
      <c r="G138" s="61"/>
      <c r="H138" s="55" t="s">
        <v>249</v>
      </c>
      <c r="I138" s="160" t="s">
        <v>262</v>
      </c>
      <c r="J138" s="160"/>
      <c r="K138" s="160"/>
      <c r="L138" s="160"/>
      <c r="M138" s="160"/>
      <c r="N138" s="160"/>
      <c r="O138" s="160"/>
      <c r="P138" s="160"/>
      <c r="Q138" s="160"/>
      <c r="R138" s="160"/>
      <c r="S138" s="160"/>
      <c r="T138" s="160"/>
      <c r="U138" s="160"/>
    </row>
    <row r="139" spans="1:21" ht="19.5" customHeight="1">
      <c r="A139" s="157" t="s">
        <v>327</v>
      </c>
      <c r="B139" s="157"/>
      <c r="C139" s="157"/>
      <c r="D139" s="157"/>
      <c r="E139" s="157"/>
      <c r="F139" s="52">
        <f>+(COUNTIF(U92:U109,"x")*5)</f>
        <v>0</v>
      </c>
      <c r="G139" s="61"/>
      <c r="H139" s="56" t="s">
        <v>250</v>
      </c>
      <c r="I139" s="160" t="s">
        <v>267</v>
      </c>
      <c r="J139" s="160"/>
      <c r="K139" s="160"/>
      <c r="L139" s="160"/>
      <c r="M139" s="160"/>
      <c r="N139" s="160"/>
      <c r="O139" s="160"/>
      <c r="P139" s="160"/>
      <c r="Q139" s="160"/>
      <c r="R139" s="160"/>
      <c r="S139" s="160"/>
      <c r="T139" s="160"/>
      <c r="U139" s="160"/>
    </row>
    <row r="140" spans="1:22" ht="19.5" customHeight="1">
      <c r="A140" s="162" t="s">
        <v>187</v>
      </c>
      <c r="B140" s="162"/>
      <c r="C140" s="162"/>
      <c r="D140" s="162"/>
      <c r="E140" s="162"/>
      <c r="F140" s="54">
        <f>SUM(F137:F139)</f>
        <v>0</v>
      </c>
      <c r="G140" s="57"/>
      <c r="H140" s="58" t="s">
        <v>251</v>
      </c>
      <c r="I140" s="160" t="s">
        <v>268</v>
      </c>
      <c r="J140" s="160"/>
      <c r="K140" s="160"/>
      <c r="L140" s="160"/>
      <c r="M140" s="160"/>
      <c r="N140" s="160"/>
      <c r="O140" s="160"/>
      <c r="P140" s="160"/>
      <c r="Q140" s="160"/>
      <c r="R140" s="160"/>
      <c r="S140" s="160"/>
      <c r="T140" s="160"/>
      <c r="U140" s="160"/>
      <c r="V140" s="1">
        <f>+IF(F140&lt;=14,1,IF(AND(F140&gt;=15,F140&lt;=32,),2,IF(AND(F140&gt;=33,F140&lt;=51),3,IF(AND(F140&gt;=52,F140&lt;=70),4))))</f>
        <v>1</v>
      </c>
    </row>
    <row r="141" ht="19.5" customHeight="1"/>
    <row r="142" spans="1:21" ht="19.5" customHeight="1">
      <c r="A142" s="54">
        <v>1</v>
      </c>
      <c r="B142" s="157" t="s">
        <v>224</v>
      </c>
      <c r="C142" s="157"/>
      <c r="D142" s="157"/>
      <c r="E142" s="57"/>
      <c r="F142" s="57"/>
      <c r="G142" s="55">
        <v>2</v>
      </c>
      <c r="H142" s="157" t="s">
        <v>225</v>
      </c>
      <c r="I142" s="157"/>
      <c r="J142" s="157"/>
      <c r="K142" s="57"/>
      <c r="L142" s="57"/>
      <c r="M142" s="56">
        <v>3</v>
      </c>
      <c r="N142" s="157" t="s">
        <v>226</v>
      </c>
      <c r="O142" s="157"/>
      <c r="P142" s="57"/>
      <c r="Q142" s="57"/>
      <c r="R142" s="58">
        <v>4</v>
      </c>
      <c r="S142" s="157" t="s">
        <v>227</v>
      </c>
      <c r="T142" s="157"/>
      <c r="U142" s="157"/>
    </row>
  </sheetData>
  <sheetProtection/>
  <mergeCells count="171">
    <mergeCell ref="A134:E134"/>
    <mergeCell ref="I126:U126"/>
    <mergeCell ref="B65:R65"/>
    <mergeCell ref="A8:U8"/>
    <mergeCell ref="A127:E127"/>
    <mergeCell ref="B64:R64"/>
    <mergeCell ref="A118:F118"/>
    <mergeCell ref="A119:E119"/>
    <mergeCell ref="B60:R60"/>
    <mergeCell ref="B61:R61"/>
    <mergeCell ref="H130:U130"/>
    <mergeCell ref="I132:U132"/>
    <mergeCell ref="I128:U128"/>
    <mergeCell ref="A126:E126"/>
    <mergeCell ref="B62:R62"/>
    <mergeCell ref="B63:R63"/>
    <mergeCell ref="S142:U142"/>
    <mergeCell ref="N142:O142"/>
    <mergeCell ref="B142:D142"/>
    <mergeCell ref="H142:J142"/>
    <mergeCell ref="I138:U138"/>
    <mergeCell ref="I139:U139"/>
    <mergeCell ref="I140:U140"/>
    <mergeCell ref="A139:E139"/>
    <mergeCell ref="A140:E140"/>
    <mergeCell ref="A138:E138"/>
    <mergeCell ref="I121:U121"/>
    <mergeCell ref="A133:E133"/>
    <mergeCell ref="A131:E131"/>
    <mergeCell ref="A132:E132"/>
    <mergeCell ref="A122:E122"/>
    <mergeCell ref="I127:U127"/>
    <mergeCell ref="A121:E121"/>
    <mergeCell ref="I131:U131"/>
    <mergeCell ref="A120:E120"/>
    <mergeCell ref="H111:U111"/>
    <mergeCell ref="A111:F111"/>
    <mergeCell ref="A114:E114"/>
    <mergeCell ref="I114:U114"/>
    <mergeCell ref="I119:U119"/>
    <mergeCell ref="I120:U120"/>
    <mergeCell ref="A56:R56"/>
    <mergeCell ref="B107:R107"/>
    <mergeCell ref="B108:R108"/>
    <mergeCell ref="B109:R109"/>
    <mergeCell ref="B106:R106"/>
    <mergeCell ref="B93:R93"/>
    <mergeCell ref="B94:R94"/>
    <mergeCell ref="B57:R57"/>
    <mergeCell ref="B58:R58"/>
    <mergeCell ref="B59:R59"/>
    <mergeCell ref="B19:R19"/>
    <mergeCell ref="B20:R20"/>
    <mergeCell ref="B50:R50"/>
    <mergeCell ref="B47:R47"/>
    <mergeCell ref="B21:R21"/>
    <mergeCell ref="B22:R22"/>
    <mergeCell ref="B23:R23"/>
    <mergeCell ref="B32:R32"/>
    <mergeCell ref="B33:R33"/>
    <mergeCell ref="B43:R43"/>
    <mergeCell ref="I137:U137"/>
    <mergeCell ref="H118:U118"/>
    <mergeCell ref="A115:E115"/>
    <mergeCell ref="I115:U115"/>
    <mergeCell ref="A128:E128"/>
    <mergeCell ref="A136:F136"/>
    <mergeCell ref="H124:U124"/>
    <mergeCell ref="I125:U125"/>
    <mergeCell ref="I133:U133"/>
    <mergeCell ref="I122:U122"/>
    <mergeCell ref="B103:R103"/>
    <mergeCell ref="B104:R104"/>
    <mergeCell ref="A7:U7"/>
    <mergeCell ref="B48:R48"/>
    <mergeCell ref="B49:R49"/>
    <mergeCell ref="A30:R30"/>
    <mergeCell ref="B51:R51"/>
    <mergeCell ref="B100:R100"/>
    <mergeCell ref="B53:R53"/>
    <mergeCell ref="A9:R9"/>
    <mergeCell ref="H136:U136"/>
    <mergeCell ref="A112:F112"/>
    <mergeCell ref="H112:U112"/>
    <mergeCell ref="A113:E113"/>
    <mergeCell ref="I113:U113"/>
    <mergeCell ref="B105:R105"/>
    <mergeCell ref="A125:E125"/>
    <mergeCell ref="A130:F130"/>
    <mergeCell ref="A116:E116"/>
    <mergeCell ref="I116:U116"/>
    <mergeCell ref="B101:R101"/>
    <mergeCell ref="B102:R102"/>
    <mergeCell ref="I134:U134"/>
    <mergeCell ref="B85:R85"/>
    <mergeCell ref="B74:R74"/>
    <mergeCell ref="B75:R75"/>
    <mergeCell ref="B76:R76"/>
    <mergeCell ref="B81:R81"/>
    <mergeCell ref="B99:R99"/>
    <mergeCell ref="B98:R98"/>
    <mergeCell ref="A91:R91"/>
    <mergeCell ref="B92:R92"/>
    <mergeCell ref="B97:R97"/>
    <mergeCell ref="B95:R95"/>
    <mergeCell ref="B96:R96"/>
    <mergeCell ref="B39:R39"/>
    <mergeCell ref="B87:R87"/>
    <mergeCell ref="B88:R88"/>
    <mergeCell ref="B89:R89"/>
    <mergeCell ref="B82:R82"/>
    <mergeCell ref="B84:R84"/>
    <mergeCell ref="B86:R86"/>
    <mergeCell ref="B73:R73"/>
    <mergeCell ref="B78:R78"/>
    <mergeCell ref="B35:R35"/>
    <mergeCell ref="A71:U71"/>
    <mergeCell ref="B52:R52"/>
    <mergeCell ref="B44:R44"/>
    <mergeCell ref="B46:R46"/>
    <mergeCell ref="B54:R54"/>
    <mergeCell ref="B38:R38"/>
    <mergeCell ref="B67:R67"/>
    <mergeCell ref="B68:R68"/>
    <mergeCell ref="B69:R69"/>
    <mergeCell ref="B70:R70"/>
    <mergeCell ref="B83:R83"/>
    <mergeCell ref="B77:R77"/>
    <mergeCell ref="A72:R72"/>
    <mergeCell ref="B79:R79"/>
    <mergeCell ref="B80:R80"/>
    <mergeCell ref="B66:R66"/>
    <mergeCell ref="A55:U55"/>
    <mergeCell ref="B26:R26"/>
    <mergeCell ref="B27:R27"/>
    <mergeCell ref="B28:R28"/>
    <mergeCell ref="A137:E137"/>
    <mergeCell ref="A124:F124"/>
    <mergeCell ref="B36:R36"/>
    <mergeCell ref="B45:R45"/>
    <mergeCell ref="B37:R37"/>
    <mergeCell ref="T2:U2"/>
    <mergeCell ref="R3:S3"/>
    <mergeCell ref="T3:U3"/>
    <mergeCell ref="R4:S4"/>
    <mergeCell ref="T4:U4"/>
    <mergeCell ref="B42:R42"/>
    <mergeCell ref="B31:R31"/>
    <mergeCell ref="B40:R40"/>
    <mergeCell ref="B41:R41"/>
    <mergeCell ref="B34:R34"/>
    <mergeCell ref="A5:U5"/>
    <mergeCell ref="A29:U29"/>
    <mergeCell ref="B10:R10"/>
    <mergeCell ref="B18:R18"/>
    <mergeCell ref="B25:R25"/>
    <mergeCell ref="B11:R11"/>
    <mergeCell ref="B12:R12"/>
    <mergeCell ref="B24:R24"/>
    <mergeCell ref="A6:U6"/>
    <mergeCell ref="B17:R17"/>
    <mergeCell ref="A90:U90"/>
    <mergeCell ref="A1:E4"/>
    <mergeCell ref="F1:Q4"/>
    <mergeCell ref="R1:S1"/>
    <mergeCell ref="T1:U1"/>
    <mergeCell ref="R2:S2"/>
    <mergeCell ref="B13:R13"/>
    <mergeCell ref="B14:R14"/>
    <mergeCell ref="B15:R15"/>
    <mergeCell ref="B16:R16"/>
  </mergeCells>
  <conditionalFormatting sqref="F116">
    <cfRule type="cellIs" priority="1" dxfId="1" operator="between" stopIfTrue="1">
      <formula>17</formula>
      <formula>37</formula>
    </cfRule>
    <cfRule type="cellIs" priority="2" dxfId="10" operator="between" stopIfTrue="1">
      <formula>38</formula>
      <formula>58</formula>
    </cfRule>
    <cfRule type="cellIs" priority="3" dxfId="0" operator="between" stopIfTrue="1">
      <formula>59</formula>
      <formula>80</formula>
    </cfRule>
  </conditionalFormatting>
  <conditionalFormatting sqref="F122">
    <cfRule type="cellIs" priority="4" dxfId="1" operator="between" stopIfTrue="1">
      <formula>22</formula>
      <formula>50</formula>
    </cfRule>
    <cfRule type="cellIs" priority="5" dxfId="10" operator="between" stopIfTrue="1">
      <formula>51</formula>
      <formula>79</formula>
    </cfRule>
    <cfRule type="cellIs" priority="6" dxfId="0" operator="between" stopIfTrue="1">
      <formula>80</formula>
      <formula>105</formula>
    </cfRule>
  </conditionalFormatting>
  <conditionalFormatting sqref="F128 F134 F140">
    <cfRule type="cellIs" priority="7" dxfId="1" operator="between" stopIfTrue="1">
      <formula>15</formula>
      <formula>32</formula>
    </cfRule>
    <cfRule type="cellIs" priority="8" dxfId="10" operator="between" stopIfTrue="1">
      <formula>33</formula>
      <formula>51</formula>
    </cfRule>
    <cfRule type="cellIs" priority="9" dxfId="0" operator="between" stopIfTrue="1">
      <formula>52</formula>
      <formula>70</formula>
    </cfRule>
  </conditionalFormatting>
  <printOptions/>
  <pageMargins left="0.83" right="0.7086614173228347" top="0.7480314960629921" bottom="0.7480314960629921" header="0.31496062992125984" footer="0.31496062992125984"/>
  <pageSetup horizontalDpi="600" verticalDpi="600" orientation="portrait" scale="56" r:id="rId2"/>
  <rowBreaks count="3" manualBreakCount="3">
    <brk id="44" max="20" man="1"/>
    <brk id="84" max="20" man="1"/>
    <brk id="129" max="20" man="1"/>
  </rowBreaks>
  <colBreaks count="1" manualBreakCount="1">
    <brk id="21" max="65535" man="1"/>
  </colBreaks>
  <drawing r:id="rId1"/>
</worksheet>
</file>

<file path=xl/worksheets/sheet3.xml><?xml version="1.0" encoding="utf-8"?>
<worksheet xmlns="http://schemas.openxmlformats.org/spreadsheetml/2006/main" xmlns:r="http://schemas.openxmlformats.org/officeDocument/2006/relationships">
  <dimension ref="A1:Z49"/>
  <sheetViews>
    <sheetView view="pageBreakPreview" zoomScale="86" zoomScaleNormal="95" zoomScaleSheetLayoutView="86" zoomScalePageLayoutView="0" workbookViewId="0" topLeftCell="A1">
      <selection activeCell="R3" sqref="R3:S3"/>
    </sheetView>
  </sheetViews>
  <sheetFormatPr defaultColWidth="11.421875" defaultRowHeight="12.75"/>
  <cols>
    <col min="1" max="16" width="7.140625" style="7" customWidth="1"/>
    <col min="17" max="17" width="13.421875" style="7" customWidth="1"/>
    <col min="18" max="18" width="11.140625" style="7" customWidth="1"/>
    <col min="19" max="19" width="5.8515625" style="51" customWidth="1"/>
    <col min="20" max="20" width="4.28125" style="51" customWidth="1"/>
    <col min="21" max="21" width="3.7109375" style="51" customWidth="1"/>
    <col min="22" max="22" width="4.28125" style="51" customWidth="1"/>
    <col min="23" max="26" width="11.421875" style="7" customWidth="1"/>
  </cols>
  <sheetData>
    <row r="1" spans="1:19" ht="19.5" customHeight="1">
      <c r="A1" s="165"/>
      <c r="B1" s="166"/>
      <c r="C1" s="166"/>
      <c r="D1" s="167"/>
      <c r="E1" s="174" t="s">
        <v>218</v>
      </c>
      <c r="F1" s="175"/>
      <c r="G1" s="175"/>
      <c r="H1" s="175"/>
      <c r="I1" s="175"/>
      <c r="J1" s="175"/>
      <c r="K1" s="175"/>
      <c r="L1" s="175"/>
      <c r="M1" s="175"/>
      <c r="N1" s="175"/>
      <c r="O1" s="175"/>
      <c r="P1" s="176"/>
      <c r="Q1" s="6" t="s">
        <v>314</v>
      </c>
      <c r="R1" s="142" t="str">
        <f>Probabilidad!T1</f>
        <v>ES-SIG-RG-183</v>
      </c>
      <c r="S1" s="142"/>
    </row>
    <row r="2" spans="1:19" ht="19.5" customHeight="1">
      <c r="A2" s="168"/>
      <c r="B2" s="169"/>
      <c r="C2" s="169"/>
      <c r="D2" s="170"/>
      <c r="E2" s="177"/>
      <c r="F2" s="178"/>
      <c r="G2" s="178"/>
      <c r="H2" s="178"/>
      <c r="I2" s="178"/>
      <c r="J2" s="178"/>
      <c r="K2" s="178"/>
      <c r="L2" s="178"/>
      <c r="M2" s="178"/>
      <c r="N2" s="178"/>
      <c r="O2" s="178"/>
      <c r="P2" s="179"/>
      <c r="Q2" s="6" t="s">
        <v>315</v>
      </c>
      <c r="R2" s="142">
        <f>Probabilidad!T2</f>
        <v>0</v>
      </c>
      <c r="S2" s="142"/>
    </row>
    <row r="3" spans="1:19" ht="19.5" customHeight="1">
      <c r="A3" s="168"/>
      <c r="B3" s="169"/>
      <c r="C3" s="169"/>
      <c r="D3" s="170"/>
      <c r="E3" s="177"/>
      <c r="F3" s="178"/>
      <c r="G3" s="178"/>
      <c r="H3" s="178"/>
      <c r="I3" s="178"/>
      <c r="J3" s="178"/>
      <c r="K3" s="178"/>
      <c r="L3" s="178"/>
      <c r="M3" s="178"/>
      <c r="N3" s="178"/>
      <c r="O3" s="178"/>
      <c r="P3" s="179"/>
      <c r="Q3" s="6" t="s">
        <v>316</v>
      </c>
      <c r="R3" s="144">
        <f>Probabilidad!T3</f>
        <v>45244</v>
      </c>
      <c r="S3" s="144"/>
    </row>
    <row r="4" spans="1:19" ht="19.5" customHeight="1">
      <c r="A4" s="171"/>
      <c r="B4" s="172"/>
      <c r="C4" s="172"/>
      <c r="D4" s="173"/>
      <c r="E4" s="180"/>
      <c r="F4" s="181"/>
      <c r="G4" s="181"/>
      <c r="H4" s="181"/>
      <c r="I4" s="181"/>
      <c r="J4" s="181"/>
      <c r="K4" s="181"/>
      <c r="L4" s="181"/>
      <c r="M4" s="181"/>
      <c r="N4" s="181"/>
      <c r="O4" s="181"/>
      <c r="P4" s="182"/>
      <c r="Q4" s="6" t="s">
        <v>317</v>
      </c>
      <c r="R4" s="142" t="s">
        <v>318</v>
      </c>
      <c r="S4" s="142"/>
    </row>
    <row r="5" spans="1:17" ht="12.75">
      <c r="A5" s="87"/>
      <c r="B5" s="87"/>
      <c r="C5" s="87"/>
      <c r="D5" s="87"/>
      <c r="E5" s="87"/>
      <c r="F5" s="87"/>
      <c r="G5" s="87"/>
      <c r="H5" s="87"/>
      <c r="I5" s="87"/>
      <c r="J5" s="87"/>
      <c r="K5" s="87"/>
      <c r="L5" s="87"/>
      <c r="M5" s="87"/>
      <c r="N5" s="87"/>
      <c r="O5" s="87"/>
      <c r="P5" s="87"/>
      <c r="Q5" s="87"/>
    </row>
    <row r="6" spans="1:26" s="2" customFormat="1" ht="19.5" customHeight="1">
      <c r="A6" s="88"/>
      <c r="B6" s="88"/>
      <c r="C6" s="88"/>
      <c r="D6" s="88"/>
      <c r="E6" s="88"/>
      <c r="F6" s="88"/>
      <c r="G6" s="88"/>
      <c r="H6" s="88"/>
      <c r="I6" s="88"/>
      <c r="J6" s="88"/>
      <c r="K6" s="88"/>
      <c r="L6" s="88"/>
      <c r="M6" s="88"/>
      <c r="N6" s="88"/>
      <c r="O6" s="88"/>
      <c r="P6" s="88"/>
      <c r="Q6" s="88"/>
      <c r="R6" s="88"/>
      <c r="S6" s="68"/>
      <c r="T6" s="68"/>
      <c r="U6" s="68"/>
      <c r="V6" s="68"/>
      <c r="W6" s="22"/>
      <c r="X6" s="22"/>
      <c r="Y6" s="22"/>
      <c r="Z6" s="22"/>
    </row>
    <row r="7" spans="1:26" s="2" customFormat="1" ht="19.5" customHeight="1">
      <c r="A7" s="88"/>
      <c r="B7" s="88"/>
      <c r="C7" s="88"/>
      <c r="D7" s="141" t="s">
        <v>252</v>
      </c>
      <c r="E7" s="141"/>
      <c r="F7" s="141"/>
      <c r="G7" s="141"/>
      <c r="H7" s="141"/>
      <c r="I7" s="141"/>
      <c r="J7" s="141"/>
      <c r="K7" s="141"/>
      <c r="L7" s="141"/>
      <c r="M7" s="141"/>
      <c r="N7" s="141"/>
      <c r="O7" s="141"/>
      <c r="P7" s="88"/>
      <c r="Q7" s="88"/>
      <c r="R7" s="88"/>
      <c r="S7" s="68"/>
      <c r="T7" s="68"/>
      <c r="U7" s="68"/>
      <c r="V7" s="68"/>
      <c r="W7" s="22"/>
      <c r="X7" s="22"/>
      <c r="Y7" s="22"/>
      <c r="Z7" s="22"/>
    </row>
    <row r="8" spans="1:26" s="2" customFormat="1" ht="19.5" customHeight="1">
      <c r="A8" s="88"/>
      <c r="B8" s="88"/>
      <c r="C8" s="89"/>
      <c r="D8" s="183"/>
      <c r="E8" s="183"/>
      <c r="F8" s="183"/>
      <c r="G8" s="183"/>
      <c r="H8" s="141" t="s">
        <v>13</v>
      </c>
      <c r="I8" s="141"/>
      <c r="J8" s="141"/>
      <c r="K8" s="141"/>
      <c r="L8" s="141"/>
      <c r="M8" s="141"/>
      <c r="N8" s="141"/>
      <c r="O8" s="141"/>
      <c r="P8" s="88"/>
      <c r="Q8" s="88"/>
      <c r="R8" s="88"/>
      <c r="S8" s="68"/>
      <c r="T8" s="68"/>
      <c r="U8" s="68"/>
      <c r="V8" s="68"/>
      <c r="W8" s="22"/>
      <c r="X8" s="22"/>
      <c r="Y8" s="22"/>
      <c r="Z8" s="22"/>
    </row>
    <row r="9" spans="1:26" s="2" customFormat="1" ht="19.5" customHeight="1">
      <c r="A9" s="88"/>
      <c r="B9" s="88"/>
      <c r="C9" s="89"/>
      <c r="D9" s="183"/>
      <c r="E9" s="183"/>
      <c r="F9" s="183"/>
      <c r="G9" s="183"/>
      <c r="H9" s="184">
        <v>1</v>
      </c>
      <c r="I9" s="184"/>
      <c r="J9" s="185">
        <v>2</v>
      </c>
      <c r="K9" s="185"/>
      <c r="L9" s="192">
        <v>3</v>
      </c>
      <c r="M9" s="192"/>
      <c r="N9" s="191">
        <v>4</v>
      </c>
      <c r="O9" s="191"/>
      <c r="P9" s="88"/>
      <c r="Q9" s="88"/>
      <c r="R9" s="88"/>
      <c r="S9" s="68"/>
      <c r="T9" s="68"/>
      <c r="U9" s="68"/>
      <c r="V9" s="68"/>
      <c r="W9" s="22"/>
      <c r="X9" s="22"/>
      <c r="Y9" s="22"/>
      <c r="Z9" s="22"/>
    </row>
    <row r="10" spans="1:26" s="2" customFormat="1" ht="19.5" customHeight="1">
      <c r="A10" s="88"/>
      <c r="B10" s="88"/>
      <c r="C10" s="88"/>
      <c r="D10" s="141" t="s">
        <v>219</v>
      </c>
      <c r="E10" s="141"/>
      <c r="F10" s="141"/>
      <c r="G10" s="141"/>
      <c r="H10" s="115" t="s">
        <v>232</v>
      </c>
      <c r="I10" s="115"/>
      <c r="J10" s="115" t="s">
        <v>233</v>
      </c>
      <c r="K10" s="115"/>
      <c r="L10" s="115" t="s">
        <v>234</v>
      </c>
      <c r="M10" s="115"/>
      <c r="N10" s="115" t="s">
        <v>235</v>
      </c>
      <c r="O10" s="115"/>
      <c r="P10" s="88"/>
      <c r="Q10" s="88"/>
      <c r="R10" s="88"/>
      <c r="S10" s="68"/>
      <c r="T10" s="68"/>
      <c r="U10" s="68"/>
      <c r="V10" s="68"/>
      <c r="W10" s="22"/>
      <c r="X10" s="22"/>
      <c r="Y10" s="22"/>
      <c r="Z10" s="22"/>
    </row>
    <row r="11" spans="1:26" s="2" customFormat="1" ht="19.5" customHeight="1">
      <c r="A11" s="88"/>
      <c r="B11" s="88"/>
      <c r="C11" s="88"/>
      <c r="D11" s="184">
        <v>1</v>
      </c>
      <c r="E11" s="184"/>
      <c r="F11" s="115" t="s">
        <v>220</v>
      </c>
      <c r="G11" s="115"/>
      <c r="H11" s="186">
        <f>((D11*H9)/20)*1</f>
        <v>0.05</v>
      </c>
      <c r="I11" s="186"/>
      <c r="J11" s="186">
        <f>((D11*J9)/20)*1</f>
        <v>0.1</v>
      </c>
      <c r="K11" s="186"/>
      <c r="L11" s="187">
        <f>((D11*L9)/20)*1</f>
        <v>0.15</v>
      </c>
      <c r="M11" s="187"/>
      <c r="N11" s="187">
        <f>((D11*N9)/20)*1</f>
        <v>0.2</v>
      </c>
      <c r="O11" s="187"/>
      <c r="P11" s="90"/>
      <c r="Q11" s="90"/>
      <c r="R11" s="90"/>
      <c r="S11" s="79"/>
      <c r="T11" s="79"/>
      <c r="U11" s="68"/>
      <c r="V11" s="68"/>
      <c r="W11" s="22"/>
      <c r="X11" s="22"/>
      <c r="Y11" s="22"/>
      <c r="Z11" s="22"/>
    </row>
    <row r="12" spans="1:26" s="2" customFormat="1" ht="19.5" customHeight="1">
      <c r="A12" s="88"/>
      <c r="B12" s="88"/>
      <c r="C12" s="88"/>
      <c r="D12" s="185">
        <v>2</v>
      </c>
      <c r="E12" s="185"/>
      <c r="F12" s="115" t="s">
        <v>221</v>
      </c>
      <c r="G12" s="115"/>
      <c r="H12" s="186">
        <f>((D12*H9)/20)*1</f>
        <v>0.1</v>
      </c>
      <c r="I12" s="186"/>
      <c r="J12" s="187">
        <f>((D12*J9)/20)*1</f>
        <v>0.2</v>
      </c>
      <c r="K12" s="187"/>
      <c r="L12" s="187">
        <f>((D12*L9)/20)*1</f>
        <v>0.3</v>
      </c>
      <c r="M12" s="187"/>
      <c r="N12" s="189">
        <f>((D12*N9)/20)*1</f>
        <v>0.4</v>
      </c>
      <c r="O12" s="189"/>
      <c r="P12" s="90"/>
      <c r="Q12" s="92"/>
      <c r="R12" s="92"/>
      <c r="S12" s="79"/>
      <c r="T12" s="79"/>
      <c r="U12" s="68"/>
      <c r="V12" s="68"/>
      <c r="W12" s="22"/>
      <c r="X12" s="22"/>
      <c r="Y12" s="22"/>
      <c r="Z12" s="22"/>
    </row>
    <row r="13" spans="1:26" s="2" customFormat="1" ht="19.5" customHeight="1">
      <c r="A13" s="88"/>
      <c r="B13" s="88"/>
      <c r="C13" s="88"/>
      <c r="D13" s="192">
        <v>3</v>
      </c>
      <c r="E13" s="192"/>
      <c r="F13" s="115" t="s">
        <v>222</v>
      </c>
      <c r="G13" s="115"/>
      <c r="H13" s="187">
        <f>((D13*H9)/20)*1</f>
        <v>0.15</v>
      </c>
      <c r="I13" s="187"/>
      <c r="J13" s="187">
        <f>((D13*J9)/20)*1</f>
        <v>0.3</v>
      </c>
      <c r="K13" s="187"/>
      <c r="L13" s="189">
        <f>((D13*L9)/20)*1</f>
        <v>0.45</v>
      </c>
      <c r="M13" s="189"/>
      <c r="N13" s="189">
        <f>((D13*N9)/20)*1</f>
        <v>0.6</v>
      </c>
      <c r="O13" s="189"/>
      <c r="P13" s="90"/>
      <c r="Q13" s="91"/>
      <c r="R13" s="91"/>
      <c r="S13" s="80"/>
      <c r="T13" s="79"/>
      <c r="U13" s="68"/>
      <c r="V13" s="68"/>
      <c r="W13" s="22"/>
      <c r="X13" s="22"/>
      <c r="Y13" s="22"/>
      <c r="Z13" s="22"/>
    </row>
    <row r="14" spans="1:26" s="2" customFormat="1" ht="19.5" customHeight="1">
      <c r="A14" s="88"/>
      <c r="B14" s="88"/>
      <c r="C14" s="88"/>
      <c r="D14" s="191">
        <v>4</v>
      </c>
      <c r="E14" s="191"/>
      <c r="F14" s="115" t="s">
        <v>223</v>
      </c>
      <c r="G14" s="115"/>
      <c r="H14" s="187">
        <f>((D14*H9)/20)*1</f>
        <v>0.2</v>
      </c>
      <c r="I14" s="187"/>
      <c r="J14" s="189">
        <f>((D14*J9)/20)*1</f>
        <v>0.4</v>
      </c>
      <c r="K14" s="189"/>
      <c r="L14" s="189">
        <f>((D14*L9)/20)*1</f>
        <v>0.6</v>
      </c>
      <c r="M14" s="189"/>
      <c r="N14" s="189">
        <f>((D14*N9)/20)*1</f>
        <v>0.8</v>
      </c>
      <c r="O14" s="189"/>
      <c r="P14" s="90"/>
      <c r="Q14" s="91"/>
      <c r="R14" s="91"/>
      <c r="S14" s="80"/>
      <c r="T14" s="80"/>
      <c r="U14" s="68"/>
      <c r="V14" s="68"/>
      <c r="W14" s="22"/>
      <c r="X14" s="22"/>
      <c r="Y14" s="22"/>
      <c r="Z14" s="22"/>
    </row>
    <row r="15" spans="1:26" s="2" customFormat="1" ht="19.5" customHeight="1">
      <c r="A15" s="88"/>
      <c r="B15" s="88"/>
      <c r="C15" s="88"/>
      <c r="D15" s="88"/>
      <c r="E15" s="88"/>
      <c r="F15" s="88"/>
      <c r="G15" s="88"/>
      <c r="H15" s="88"/>
      <c r="I15" s="88"/>
      <c r="J15" s="88"/>
      <c r="K15" s="88"/>
      <c r="L15" s="88"/>
      <c r="M15" s="88"/>
      <c r="N15" s="88"/>
      <c r="O15" s="88"/>
      <c r="P15" s="90"/>
      <c r="Q15" s="91"/>
      <c r="R15" s="91"/>
      <c r="S15" s="80"/>
      <c r="T15" s="80"/>
      <c r="U15" s="68"/>
      <c r="V15" s="68"/>
      <c r="W15" s="22"/>
      <c r="X15" s="22"/>
      <c r="Y15" s="22"/>
      <c r="Z15" s="22"/>
    </row>
    <row r="16" spans="1:26" s="2" customFormat="1" ht="19.5" customHeight="1">
      <c r="A16" s="205" t="s">
        <v>256</v>
      </c>
      <c r="B16" s="206"/>
      <c r="C16" s="206"/>
      <c r="D16" s="206"/>
      <c r="E16" s="206"/>
      <c r="F16" s="206"/>
      <c r="G16" s="206"/>
      <c r="H16" s="206"/>
      <c r="I16" s="206"/>
      <c r="J16" s="206"/>
      <c r="K16" s="206"/>
      <c r="L16" s="206"/>
      <c r="M16" s="206"/>
      <c r="N16" s="206"/>
      <c r="O16" s="206"/>
      <c r="P16" s="206"/>
      <c r="Q16" s="206"/>
      <c r="R16" s="207"/>
      <c r="S16" s="80"/>
      <c r="T16" s="80"/>
      <c r="U16" s="68"/>
      <c r="V16" s="68"/>
      <c r="W16" s="22"/>
      <c r="X16" s="22"/>
      <c r="Y16" s="22"/>
      <c r="Z16" s="22"/>
    </row>
    <row r="17" spans="1:26" s="2" customFormat="1" ht="19.5" customHeight="1">
      <c r="A17" s="81"/>
      <c r="B17" s="82"/>
      <c r="C17" s="82"/>
      <c r="D17" s="82"/>
      <c r="E17" s="82"/>
      <c r="F17" s="83"/>
      <c r="G17" s="205" t="s">
        <v>13</v>
      </c>
      <c r="H17" s="206"/>
      <c r="I17" s="206"/>
      <c r="J17" s="206"/>
      <c r="K17" s="206"/>
      <c r="L17" s="206"/>
      <c r="M17" s="206"/>
      <c r="N17" s="206"/>
      <c r="O17" s="206"/>
      <c r="P17" s="207"/>
      <c r="Q17" s="208" t="s">
        <v>236</v>
      </c>
      <c r="R17" s="208" t="s">
        <v>257</v>
      </c>
      <c r="S17" s="68"/>
      <c r="T17" s="68"/>
      <c r="U17" s="68"/>
      <c r="V17" s="68"/>
      <c r="W17" s="22"/>
      <c r="X17" s="22"/>
      <c r="Y17" s="22"/>
      <c r="Z17" s="22"/>
    </row>
    <row r="18" spans="1:26" s="2" customFormat="1" ht="31.5" customHeight="1">
      <c r="A18" s="202" t="s">
        <v>219</v>
      </c>
      <c r="B18" s="203"/>
      <c r="C18" s="203"/>
      <c r="D18" s="203"/>
      <c r="E18" s="203"/>
      <c r="F18" s="204"/>
      <c r="G18" s="193" t="s">
        <v>273</v>
      </c>
      <c r="H18" s="193"/>
      <c r="I18" s="193" t="s">
        <v>272</v>
      </c>
      <c r="J18" s="193"/>
      <c r="K18" s="193" t="s">
        <v>271</v>
      </c>
      <c r="L18" s="193"/>
      <c r="M18" s="193" t="s">
        <v>274</v>
      </c>
      <c r="N18" s="193"/>
      <c r="O18" s="193" t="s">
        <v>270</v>
      </c>
      <c r="P18" s="193"/>
      <c r="Q18" s="209"/>
      <c r="R18" s="209"/>
      <c r="S18" s="84"/>
      <c r="T18" s="84"/>
      <c r="U18" s="68"/>
      <c r="V18" s="68"/>
      <c r="W18" s="22"/>
      <c r="X18" s="22"/>
      <c r="Y18" s="22"/>
      <c r="Z18" s="22"/>
    </row>
    <row r="19" spans="1:26" s="2" customFormat="1" ht="19.5" customHeight="1">
      <c r="A19" s="197" t="s">
        <v>173</v>
      </c>
      <c r="B19" s="198"/>
      <c r="C19" s="198"/>
      <c r="D19" s="198"/>
      <c r="E19" s="198"/>
      <c r="F19" s="27" t="s">
        <v>312</v>
      </c>
      <c r="G19" s="194">
        <f>+U20</f>
        <v>1</v>
      </c>
      <c r="H19" s="195"/>
      <c r="I19" s="194">
        <f>+U21</f>
        <v>1</v>
      </c>
      <c r="J19" s="195"/>
      <c r="K19" s="194">
        <f>+U22</f>
        <v>1</v>
      </c>
      <c r="L19" s="195"/>
      <c r="M19" s="194">
        <f>+U23</f>
        <v>1</v>
      </c>
      <c r="N19" s="195"/>
      <c r="O19" s="194">
        <f>+U24</f>
        <v>1</v>
      </c>
      <c r="P19" s="195"/>
      <c r="Q19" s="210"/>
      <c r="R19" s="210"/>
      <c r="S19" s="68"/>
      <c r="T19" s="68"/>
      <c r="U19" s="68"/>
      <c r="V19" s="68"/>
      <c r="W19" s="22"/>
      <c r="X19" s="22"/>
      <c r="Y19" s="22"/>
      <c r="Z19" s="22"/>
    </row>
    <row r="20" spans="1:26" s="2" customFormat="1" ht="19.5" customHeight="1">
      <c r="A20" s="196" t="s">
        <v>48</v>
      </c>
      <c r="B20" s="196"/>
      <c r="C20" s="196"/>
      <c r="D20" s="196"/>
      <c r="E20" s="196"/>
      <c r="F20" s="54">
        <f aca="true" t="shared" si="0" ref="F20:F27">+S20</f>
        <v>1</v>
      </c>
      <c r="G20" s="188">
        <f aca="true" t="shared" si="1" ref="G20:G27">(($F20*$G$19)/20)</f>
        <v>0.05</v>
      </c>
      <c r="H20" s="188"/>
      <c r="I20" s="188">
        <f aca="true" t="shared" si="2" ref="I20:I27">(($F20*$I$19)/20)</f>
        <v>0.05</v>
      </c>
      <c r="J20" s="188"/>
      <c r="K20" s="188">
        <f aca="true" t="shared" si="3" ref="K20:K27">(($F20*$K$19)/20)</f>
        <v>0.05</v>
      </c>
      <c r="L20" s="188"/>
      <c r="M20" s="188">
        <f>(($F20*$M$19)/20)</f>
        <v>0.05</v>
      </c>
      <c r="N20" s="188"/>
      <c r="O20" s="188">
        <f aca="true" t="shared" si="4" ref="O20:O27">(($F20*$O$19)/20)</f>
        <v>0.05</v>
      </c>
      <c r="P20" s="188"/>
      <c r="Q20" s="85">
        <f aca="true" t="shared" si="5" ref="Q20:Q27">+T20</f>
        <v>0.05</v>
      </c>
      <c r="R20" s="85" t="str">
        <f aca="true" t="shared" si="6" ref="R20:R27">+V20</f>
        <v>BAJA</v>
      </c>
      <c r="S20" s="68">
        <f>+Probabilidad!B253</f>
        <v>1</v>
      </c>
      <c r="T20" s="86">
        <f>(SUM(G20:P20)/500)*100</f>
        <v>0.05</v>
      </c>
      <c r="U20" s="68">
        <f>+Gravedad!V116</f>
        <v>1</v>
      </c>
      <c r="V20" s="68" t="str">
        <f>+IF(Q20&lt;=33%,"BAJA",IF(AND(Q20&gt;=34%,Q20&lt;=66%),"MEDIA",IF(AND(Q20&gt;=67%,Q20&lt;=100%),"ALTA")))</f>
        <v>BAJA</v>
      </c>
      <c r="W20" s="22"/>
      <c r="X20" s="22"/>
      <c r="Y20" s="22"/>
      <c r="Z20" s="22"/>
    </row>
    <row r="21" spans="1:26" s="2" customFormat="1" ht="19.5" customHeight="1">
      <c r="A21" s="196" t="s">
        <v>49</v>
      </c>
      <c r="B21" s="196"/>
      <c r="C21" s="196"/>
      <c r="D21" s="196"/>
      <c r="E21" s="196"/>
      <c r="F21" s="54">
        <f t="shared" si="0"/>
        <v>1</v>
      </c>
      <c r="G21" s="188">
        <f t="shared" si="1"/>
        <v>0.05</v>
      </c>
      <c r="H21" s="188"/>
      <c r="I21" s="188">
        <f t="shared" si="2"/>
        <v>0.05</v>
      </c>
      <c r="J21" s="188"/>
      <c r="K21" s="188">
        <f t="shared" si="3"/>
        <v>0.05</v>
      </c>
      <c r="L21" s="188"/>
      <c r="M21" s="188">
        <f>(($F21*$M$19)/20)</f>
        <v>0.05</v>
      </c>
      <c r="N21" s="188"/>
      <c r="O21" s="188">
        <f t="shared" si="4"/>
        <v>0.05</v>
      </c>
      <c r="P21" s="188"/>
      <c r="Q21" s="85">
        <f t="shared" si="5"/>
        <v>0.05</v>
      </c>
      <c r="R21" s="85" t="str">
        <f t="shared" si="6"/>
        <v>BAJA</v>
      </c>
      <c r="S21" s="68">
        <f>+Probabilidad!C253</f>
        <v>1</v>
      </c>
      <c r="T21" s="86">
        <f aca="true" t="shared" si="7" ref="T21:T41">(SUM(G21:P21)/500)*100</f>
        <v>0.05</v>
      </c>
      <c r="U21" s="68">
        <f>+Gravedad!V122</f>
        <v>1</v>
      </c>
      <c r="V21" s="68" t="str">
        <f aca="true" t="shared" si="8" ref="V21:V41">+IF(Q21&lt;=33%,"BAJA",IF(AND(Q21&gt;=34%,Q21&lt;=66%),"MEDIA",IF(AND(Q21&gt;=67%,Q21&lt;=100%),"ALTA")))</f>
        <v>BAJA</v>
      </c>
      <c r="W21" s="22"/>
      <c r="X21" s="22"/>
      <c r="Y21" s="22"/>
      <c r="Z21" s="22"/>
    </row>
    <row r="22" spans="1:26" s="2" customFormat="1" ht="19.5" customHeight="1">
      <c r="A22" s="196" t="s">
        <v>50</v>
      </c>
      <c r="B22" s="196"/>
      <c r="C22" s="196"/>
      <c r="D22" s="196"/>
      <c r="E22" s="196"/>
      <c r="F22" s="54">
        <f t="shared" si="0"/>
        <v>1</v>
      </c>
      <c r="G22" s="188">
        <f t="shared" si="1"/>
        <v>0.05</v>
      </c>
      <c r="H22" s="188"/>
      <c r="I22" s="188">
        <f t="shared" si="2"/>
        <v>0.05</v>
      </c>
      <c r="J22" s="188"/>
      <c r="K22" s="188">
        <f t="shared" si="3"/>
        <v>0.05</v>
      </c>
      <c r="L22" s="188"/>
      <c r="M22" s="188">
        <f aca="true" t="shared" si="9" ref="M22:M27">(($F22*$M$19)/20)</f>
        <v>0.05</v>
      </c>
      <c r="N22" s="188"/>
      <c r="O22" s="188">
        <f t="shared" si="4"/>
        <v>0.05</v>
      </c>
      <c r="P22" s="188"/>
      <c r="Q22" s="85">
        <f t="shared" si="5"/>
        <v>0.05</v>
      </c>
      <c r="R22" s="85" t="str">
        <f t="shared" si="6"/>
        <v>BAJA</v>
      </c>
      <c r="S22" s="68">
        <f>+Probabilidad!D253</f>
        <v>1</v>
      </c>
      <c r="T22" s="86">
        <f t="shared" si="7"/>
        <v>0.05</v>
      </c>
      <c r="U22" s="68">
        <f>+Gravedad!V128</f>
        <v>1</v>
      </c>
      <c r="V22" s="68" t="str">
        <f t="shared" si="8"/>
        <v>BAJA</v>
      </c>
      <c r="W22" s="22"/>
      <c r="X22" s="22"/>
      <c r="Y22" s="22"/>
      <c r="Z22" s="22"/>
    </row>
    <row r="23" spans="1:26" s="2" customFormat="1" ht="19.5" customHeight="1" hidden="1">
      <c r="A23" s="196" t="s">
        <v>51</v>
      </c>
      <c r="B23" s="196"/>
      <c r="C23" s="196"/>
      <c r="D23" s="196"/>
      <c r="E23" s="196"/>
      <c r="F23" s="54">
        <f t="shared" si="0"/>
        <v>1</v>
      </c>
      <c r="G23" s="188">
        <f t="shared" si="1"/>
        <v>0.05</v>
      </c>
      <c r="H23" s="188"/>
      <c r="I23" s="188">
        <f t="shared" si="2"/>
        <v>0.05</v>
      </c>
      <c r="J23" s="188"/>
      <c r="K23" s="188">
        <f t="shared" si="3"/>
        <v>0.05</v>
      </c>
      <c r="L23" s="188"/>
      <c r="M23" s="188">
        <f t="shared" si="9"/>
        <v>0.05</v>
      </c>
      <c r="N23" s="188"/>
      <c r="O23" s="188">
        <f t="shared" si="4"/>
        <v>0.05</v>
      </c>
      <c r="P23" s="188"/>
      <c r="Q23" s="85">
        <f t="shared" si="5"/>
        <v>0.05</v>
      </c>
      <c r="R23" s="85" t="str">
        <f t="shared" si="6"/>
        <v>BAJA</v>
      </c>
      <c r="S23" s="68">
        <f>+Probabilidad!E253</f>
        <v>1</v>
      </c>
      <c r="T23" s="86">
        <f t="shared" si="7"/>
        <v>0.05</v>
      </c>
      <c r="U23" s="68">
        <f>+Gravedad!V134</f>
        <v>1</v>
      </c>
      <c r="V23" s="68" t="str">
        <f t="shared" si="8"/>
        <v>BAJA</v>
      </c>
      <c r="W23" s="22"/>
      <c r="X23" s="22"/>
      <c r="Y23" s="22"/>
      <c r="Z23" s="22"/>
    </row>
    <row r="24" spans="1:26" s="2" customFormat="1" ht="19.5" customHeight="1" hidden="1">
      <c r="A24" s="196" t="s">
        <v>52</v>
      </c>
      <c r="B24" s="196"/>
      <c r="C24" s="196"/>
      <c r="D24" s="196"/>
      <c r="E24" s="196"/>
      <c r="F24" s="54">
        <f t="shared" si="0"/>
        <v>1</v>
      </c>
      <c r="G24" s="188">
        <f t="shared" si="1"/>
        <v>0.05</v>
      </c>
      <c r="H24" s="188"/>
      <c r="I24" s="188">
        <f t="shared" si="2"/>
        <v>0.05</v>
      </c>
      <c r="J24" s="188"/>
      <c r="K24" s="188">
        <f t="shared" si="3"/>
        <v>0.05</v>
      </c>
      <c r="L24" s="188"/>
      <c r="M24" s="188">
        <f t="shared" si="9"/>
        <v>0.05</v>
      </c>
      <c r="N24" s="188"/>
      <c r="O24" s="188">
        <f t="shared" si="4"/>
        <v>0.05</v>
      </c>
      <c r="P24" s="188"/>
      <c r="Q24" s="85">
        <f t="shared" si="5"/>
        <v>0.05</v>
      </c>
      <c r="R24" s="85" t="str">
        <f t="shared" si="6"/>
        <v>BAJA</v>
      </c>
      <c r="S24" s="68">
        <f>+Probabilidad!F253</f>
        <v>1</v>
      </c>
      <c r="T24" s="86">
        <f t="shared" si="7"/>
        <v>0.05</v>
      </c>
      <c r="U24" s="68">
        <f>+Gravedad!V140</f>
        <v>1</v>
      </c>
      <c r="V24" s="68" t="str">
        <f t="shared" si="8"/>
        <v>BAJA</v>
      </c>
      <c r="W24" s="22"/>
      <c r="X24" s="22"/>
      <c r="Y24" s="22"/>
      <c r="Z24" s="22"/>
    </row>
    <row r="25" spans="1:26" s="2" customFormat="1" ht="19.5" customHeight="1" hidden="1">
      <c r="A25" s="196" t="s">
        <v>53</v>
      </c>
      <c r="B25" s="196"/>
      <c r="C25" s="196"/>
      <c r="D25" s="196"/>
      <c r="E25" s="196"/>
      <c r="F25" s="54">
        <f t="shared" si="0"/>
        <v>1</v>
      </c>
      <c r="G25" s="188">
        <f t="shared" si="1"/>
        <v>0.05</v>
      </c>
      <c r="H25" s="188"/>
      <c r="I25" s="188">
        <f t="shared" si="2"/>
        <v>0.05</v>
      </c>
      <c r="J25" s="188"/>
      <c r="K25" s="188">
        <f t="shared" si="3"/>
        <v>0.05</v>
      </c>
      <c r="L25" s="188"/>
      <c r="M25" s="188">
        <f t="shared" si="9"/>
        <v>0.05</v>
      </c>
      <c r="N25" s="188"/>
      <c r="O25" s="188">
        <f t="shared" si="4"/>
        <v>0.05</v>
      </c>
      <c r="P25" s="188"/>
      <c r="Q25" s="85">
        <f t="shared" si="5"/>
        <v>0.05</v>
      </c>
      <c r="R25" s="85" t="str">
        <f t="shared" si="6"/>
        <v>BAJA</v>
      </c>
      <c r="S25" s="68">
        <f>+Probabilidad!G253</f>
        <v>1</v>
      </c>
      <c r="T25" s="86">
        <f t="shared" si="7"/>
        <v>0.05</v>
      </c>
      <c r="U25" s="68"/>
      <c r="V25" s="68" t="str">
        <f t="shared" si="8"/>
        <v>BAJA</v>
      </c>
      <c r="W25" s="22"/>
      <c r="X25" s="22"/>
      <c r="Y25" s="22"/>
      <c r="Z25" s="22"/>
    </row>
    <row r="26" spans="1:26" s="2" customFormat="1" ht="19.5" customHeight="1" hidden="1">
      <c r="A26" s="196" t="s">
        <v>54</v>
      </c>
      <c r="B26" s="196"/>
      <c r="C26" s="196"/>
      <c r="D26" s="196"/>
      <c r="E26" s="196"/>
      <c r="F26" s="54">
        <f t="shared" si="0"/>
        <v>1</v>
      </c>
      <c r="G26" s="188">
        <f t="shared" si="1"/>
        <v>0.05</v>
      </c>
      <c r="H26" s="188"/>
      <c r="I26" s="188">
        <f t="shared" si="2"/>
        <v>0.05</v>
      </c>
      <c r="J26" s="188"/>
      <c r="K26" s="188">
        <f t="shared" si="3"/>
        <v>0.05</v>
      </c>
      <c r="L26" s="188"/>
      <c r="M26" s="188">
        <f t="shared" si="9"/>
        <v>0.05</v>
      </c>
      <c r="N26" s="188"/>
      <c r="O26" s="188">
        <f t="shared" si="4"/>
        <v>0.05</v>
      </c>
      <c r="P26" s="188"/>
      <c r="Q26" s="85">
        <f t="shared" si="5"/>
        <v>0.05</v>
      </c>
      <c r="R26" s="85" t="str">
        <f t="shared" si="6"/>
        <v>BAJA</v>
      </c>
      <c r="S26" s="68">
        <f>+Probabilidad!H253</f>
        <v>1</v>
      </c>
      <c r="T26" s="86">
        <f t="shared" si="7"/>
        <v>0.05</v>
      </c>
      <c r="U26" s="68"/>
      <c r="V26" s="68" t="str">
        <f t="shared" si="8"/>
        <v>BAJA</v>
      </c>
      <c r="W26" s="22"/>
      <c r="X26" s="22"/>
      <c r="Y26" s="22"/>
      <c r="Z26" s="22"/>
    </row>
    <row r="27" spans="1:26" s="2" customFormat="1" ht="19.5" customHeight="1">
      <c r="A27" s="196" t="s">
        <v>55</v>
      </c>
      <c r="B27" s="196"/>
      <c r="C27" s="196"/>
      <c r="D27" s="196"/>
      <c r="E27" s="196"/>
      <c r="F27" s="54">
        <f t="shared" si="0"/>
        <v>1</v>
      </c>
      <c r="G27" s="188">
        <f t="shared" si="1"/>
        <v>0.05</v>
      </c>
      <c r="H27" s="188"/>
      <c r="I27" s="188">
        <f t="shared" si="2"/>
        <v>0.05</v>
      </c>
      <c r="J27" s="188"/>
      <c r="K27" s="188">
        <f t="shared" si="3"/>
        <v>0.05</v>
      </c>
      <c r="L27" s="188"/>
      <c r="M27" s="188">
        <f t="shared" si="9"/>
        <v>0.05</v>
      </c>
      <c r="N27" s="188"/>
      <c r="O27" s="188">
        <f t="shared" si="4"/>
        <v>0.05</v>
      </c>
      <c r="P27" s="188"/>
      <c r="Q27" s="85">
        <f t="shared" si="5"/>
        <v>0.05</v>
      </c>
      <c r="R27" s="85" t="str">
        <f t="shared" si="6"/>
        <v>BAJA</v>
      </c>
      <c r="S27" s="68">
        <f>+Probabilidad!I253</f>
        <v>1</v>
      </c>
      <c r="T27" s="86">
        <f t="shared" si="7"/>
        <v>0.05</v>
      </c>
      <c r="U27" s="68"/>
      <c r="V27" s="68" t="str">
        <f t="shared" si="8"/>
        <v>BAJA</v>
      </c>
      <c r="W27" s="22"/>
      <c r="X27" s="22"/>
      <c r="Y27" s="22"/>
      <c r="Z27" s="22"/>
    </row>
    <row r="28" spans="1:26" s="2" customFormat="1" ht="19.5" customHeight="1">
      <c r="A28" s="164" t="s">
        <v>174</v>
      </c>
      <c r="B28" s="164"/>
      <c r="C28" s="164"/>
      <c r="D28" s="164"/>
      <c r="E28" s="164"/>
      <c r="F28" s="164"/>
      <c r="G28" s="190"/>
      <c r="H28" s="190"/>
      <c r="I28" s="190"/>
      <c r="J28" s="190"/>
      <c r="K28" s="190"/>
      <c r="L28" s="190"/>
      <c r="M28" s="190"/>
      <c r="N28" s="190"/>
      <c r="O28" s="190"/>
      <c r="P28" s="190"/>
      <c r="Q28" s="190"/>
      <c r="R28" s="190"/>
      <c r="S28" s="68"/>
      <c r="T28" s="86"/>
      <c r="U28" s="68"/>
      <c r="V28" s="68"/>
      <c r="W28" s="22"/>
      <c r="X28" s="22"/>
      <c r="Y28" s="22"/>
      <c r="Z28" s="22"/>
    </row>
    <row r="29" spans="1:26" s="2" customFormat="1" ht="19.5" customHeight="1">
      <c r="A29" s="196" t="s">
        <v>56</v>
      </c>
      <c r="B29" s="196"/>
      <c r="C29" s="196"/>
      <c r="D29" s="196"/>
      <c r="E29" s="196"/>
      <c r="F29" s="54">
        <f aca="true" t="shared" si="10" ref="F29:F36">+S29</f>
        <v>1</v>
      </c>
      <c r="G29" s="188">
        <f aca="true" t="shared" si="11" ref="G29:G36">(($F29*$G$19)/20)</f>
        <v>0.05</v>
      </c>
      <c r="H29" s="188"/>
      <c r="I29" s="188">
        <f aca="true" t="shared" si="12" ref="I29:I36">(($F29*$I$19)/20)</f>
        <v>0.05</v>
      </c>
      <c r="J29" s="188"/>
      <c r="K29" s="188">
        <f aca="true" t="shared" si="13" ref="K29:K36">(($F29*$K$19)/20)</f>
        <v>0.05</v>
      </c>
      <c r="L29" s="188"/>
      <c r="M29" s="188">
        <f aca="true" t="shared" si="14" ref="M29:M36">(($F29*$M$19)/20)</f>
        <v>0.05</v>
      </c>
      <c r="N29" s="188"/>
      <c r="O29" s="188">
        <f aca="true" t="shared" si="15" ref="O29:O36">(($F29*$O$19)/20)</f>
        <v>0.05</v>
      </c>
      <c r="P29" s="188"/>
      <c r="Q29" s="85">
        <f aca="true" t="shared" si="16" ref="Q29:Q36">+T29</f>
        <v>0.05</v>
      </c>
      <c r="R29" s="85" t="str">
        <f aca="true" t="shared" si="17" ref="R29:R36">+V29</f>
        <v>BAJA</v>
      </c>
      <c r="S29" s="68">
        <f>+Probabilidad!J253</f>
        <v>1</v>
      </c>
      <c r="T29" s="86">
        <f t="shared" si="7"/>
        <v>0.05</v>
      </c>
      <c r="U29" s="68"/>
      <c r="V29" s="68" t="str">
        <f t="shared" si="8"/>
        <v>BAJA</v>
      </c>
      <c r="W29" s="22"/>
      <c r="X29" s="22"/>
      <c r="Y29" s="22"/>
      <c r="Z29" s="22"/>
    </row>
    <row r="30" spans="1:26" s="2" customFormat="1" ht="19.5" customHeight="1">
      <c r="A30" s="196" t="s">
        <v>57</v>
      </c>
      <c r="B30" s="196"/>
      <c r="C30" s="196"/>
      <c r="D30" s="196"/>
      <c r="E30" s="196"/>
      <c r="F30" s="54">
        <f t="shared" si="10"/>
        <v>1</v>
      </c>
      <c r="G30" s="188">
        <f t="shared" si="11"/>
        <v>0.05</v>
      </c>
      <c r="H30" s="188"/>
      <c r="I30" s="188">
        <f t="shared" si="12"/>
        <v>0.05</v>
      </c>
      <c r="J30" s="188"/>
      <c r="K30" s="188">
        <f t="shared" si="13"/>
        <v>0.05</v>
      </c>
      <c r="L30" s="188"/>
      <c r="M30" s="188">
        <f t="shared" si="14"/>
        <v>0.05</v>
      </c>
      <c r="N30" s="188"/>
      <c r="O30" s="188">
        <f t="shared" si="15"/>
        <v>0.05</v>
      </c>
      <c r="P30" s="188"/>
      <c r="Q30" s="85">
        <f t="shared" si="16"/>
        <v>0.05</v>
      </c>
      <c r="R30" s="85" t="str">
        <f t="shared" si="17"/>
        <v>BAJA</v>
      </c>
      <c r="S30" s="68">
        <f>+Probabilidad!K253</f>
        <v>1</v>
      </c>
      <c r="T30" s="86">
        <f t="shared" si="7"/>
        <v>0.05</v>
      </c>
      <c r="U30" s="68"/>
      <c r="V30" s="68" t="str">
        <f t="shared" si="8"/>
        <v>BAJA</v>
      </c>
      <c r="W30" s="22"/>
      <c r="X30" s="22"/>
      <c r="Y30" s="22"/>
      <c r="Z30" s="22"/>
    </row>
    <row r="31" spans="1:26" s="2" customFormat="1" ht="19.5" customHeight="1">
      <c r="A31" s="196" t="s">
        <v>58</v>
      </c>
      <c r="B31" s="196"/>
      <c r="C31" s="196"/>
      <c r="D31" s="196"/>
      <c r="E31" s="196"/>
      <c r="F31" s="54">
        <f t="shared" si="10"/>
        <v>1</v>
      </c>
      <c r="G31" s="188">
        <f t="shared" si="11"/>
        <v>0.05</v>
      </c>
      <c r="H31" s="188"/>
      <c r="I31" s="188">
        <f t="shared" si="12"/>
        <v>0.05</v>
      </c>
      <c r="J31" s="188"/>
      <c r="K31" s="188">
        <f t="shared" si="13"/>
        <v>0.05</v>
      </c>
      <c r="L31" s="188"/>
      <c r="M31" s="188">
        <f t="shared" si="14"/>
        <v>0.05</v>
      </c>
      <c r="N31" s="188"/>
      <c r="O31" s="188">
        <f t="shared" si="15"/>
        <v>0.05</v>
      </c>
      <c r="P31" s="188"/>
      <c r="Q31" s="85">
        <f t="shared" si="16"/>
        <v>0.05</v>
      </c>
      <c r="R31" s="85" t="str">
        <f t="shared" si="17"/>
        <v>BAJA</v>
      </c>
      <c r="S31" s="68">
        <f>+Probabilidad!L253</f>
        <v>1</v>
      </c>
      <c r="T31" s="86">
        <f t="shared" si="7"/>
        <v>0.05</v>
      </c>
      <c r="U31" s="68"/>
      <c r="V31" s="68" t="str">
        <f t="shared" si="8"/>
        <v>BAJA</v>
      </c>
      <c r="W31" s="22"/>
      <c r="X31" s="22"/>
      <c r="Y31" s="22"/>
      <c r="Z31" s="22"/>
    </row>
    <row r="32" spans="1:26" s="2" customFormat="1" ht="33.75" customHeight="1">
      <c r="A32" s="196" t="s">
        <v>59</v>
      </c>
      <c r="B32" s="196"/>
      <c r="C32" s="196"/>
      <c r="D32" s="196"/>
      <c r="E32" s="196"/>
      <c r="F32" s="54">
        <f t="shared" si="10"/>
        <v>1</v>
      </c>
      <c r="G32" s="188">
        <f t="shared" si="11"/>
        <v>0.05</v>
      </c>
      <c r="H32" s="188"/>
      <c r="I32" s="188">
        <f t="shared" si="12"/>
        <v>0.05</v>
      </c>
      <c r="J32" s="188"/>
      <c r="K32" s="188">
        <f t="shared" si="13"/>
        <v>0.05</v>
      </c>
      <c r="L32" s="188"/>
      <c r="M32" s="188">
        <f t="shared" si="14"/>
        <v>0.05</v>
      </c>
      <c r="N32" s="188"/>
      <c r="O32" s="188">
        <f t="shared" si="15"/>
        <v>0.05</v>
      </c>
      <c r="P32" s="188"/>
      <c r="Q32" s="85">
        <f t="shared" si="16"/>
        <v>0.05</v>
      </c>
      <c r="R32" s="85" t="str">
        <f t="shared" si="17"/>
        <v>BAJA</v>
      </c>
      <c r="S32" s="68">
        <f>+Probabilidad!M253</f>
        <v>1</v>
      </c>
      <c r="T32" s="86">
        <f t="shared" si="7"/>
        <v>0.05</v>
      </c>
      <c r="U32" s="68"/>
      <c r="V32" s="68" t="str">
        <f t="shared" si="8"/>
        <v>BAJA</v>
      </c>
      <c r="W32" s="22"/>
      <c r="X32" s="22"/>
      <c r="Y32" s="22"/>
      <c r="Z32" s="22"/>
    </row>
    <row r="33" spans="1:26" s="2" customFormat="1" ht="19.5" customHeight="1" hidden="1">
      <c r="A33" s="196" t="s">
        <v>60</v>
      </c>
      <c r="B33" s="196"/>
      <c r="C33" s="196"/>
      <c r="D33" s="196"/>
      <c r="E33" s="196"/>
      <c r="F33" s="54">
        <f t="shared" si="10"/>
        <v>1</v>
      </c>
      <c r="G33" s="188">
        <f t="shared" si="11"/>
        <v>0.05</v>
      </c>
      <c r="H33" s="188"/>
      <c r="I33" s="188">
        <f t="shared" si="12"/>
        <v>0.05</v>
      </c>
      <c r="J33" s="188"/>
      <c r="K33" s="188">
        <f t="shared" si="13"/>
        <v>0.05</v>
      </c>
      <c r="L33" s="188"/>
      <c r="M33" s="188">
        <f t="shared" si="14"/>
        <v>0.05</v>
      </c>
      <c r="N33" s="188"/>
      <c r="O33" s="188">
        <f t="shared" si="15"/>
        <v>0.05</v>
      </c>
      <c r="P33" s="188"/>
      <c r="Q33" s="85">
        <f t="shared" si="16"/>
        <v>0.05</v>
      </c>
      <c r="R33" s="85" t="str">
        <f t="shared" si="17"/>
        <v>BAJA</v>
      </c>
      <c r="S33" s="68">
        <f>+Probabilidad!N253</f>
        <v>1</v>
      </c>
      <c r="T33" s="86">
        <f t="shared" si="7"/>
        <v>0.05</v>
      </c>
      <c r="U33" s="68"/>
      <c r="V33" s="68" t="str">
        <f t="shared" si="8"/>
        <v>BAJA</v>
      </c>
      <c r="W33" s="22"/>
      <c r="X33" s="22"/>
      <c r="Y33" s="22"/>
      <c r="Z33" s="22"/>
    </row>
    <row r="34" spans="1:26" s="2" customFormat="1" ht="19.5" customHeight="1" hidden="1">
      <c r="A34" s="196" t="s">
        <v>61</v>
      </c>
      <c r="B34" s="196"/>
      <c r="C34" s="196"/>
      <c r="D34" s="196"/>
      <c r="E34" s="196"/>
      <c r="F34" s="54">
        <f t="shared" si="10"/>
        <v>1</v>
      </c>
      <c r="G34" s="188">
        <f t="shared" si="11"/>
        <v>0.05</v>
      </c>
      <c r="H34" s="188"/>
      <c r="I34" s="188">
        <f t="shared" si="12"/>
        <v>0.05</v>
      </c>
      <c r="J34" s="188"/>
      <c r="K34" s="188">
        <f t="shared" si="13"/>
        <v>0.05</v>
      </c>
      <c r="L34" s="188"/>
      <c r="M34" s="188">
        <f t="shared" si="14"/>
        <v>0.05</v>
      </c>
      <c r="N34" s="188"/>
      <c r="O34" s="188">
        <f t="shared" si="15"/>
        <v>0.05</v>
      </c>
      <c r="P34" s="188"/>
      <c r="Q34" s="85">
        <f t="shared" si="16"/>
        <v>0.05</v>
      </c>
      <c r="R34" s="85" t="str">
        <f t="shared" si="17"/>
        <v>BAJA</v>
      </c>
      <c r="S34" s="68">
        <f>+Probabilidad!O253</f>
        <v>1</v>
      </c>
      <c r="T34" s="86">
        <f t="shared" si="7"/>
        <v>0.05</v>
      </c>
      <c r="U34" s="68"/>
      <c r="V34" s="68" t="str">
        <f t="shared" si="8"/>
        <v>BAJA</v>
      </c>
      <c r="W34" s="22"/>
      <c r="X34" s="22"/>
      <c r="Y34" s="22"/>
      <c r="Z34" s="22"/>
    </row>
    <row r="35" spans="1:26" s="2" customFormat="1" ht="19.5" customHeight="1">
      <c r="A35" s="196" t="s">
        <v>62</v>
      </c>
      <c r="B35" s="196"/>
      <c r="C35" s="196"/>
      <c r="D35" s="196"/>
      <c r="E35" s="196"/>
      <c r="F35" s="54">
        <f t="shared" si="10"/>
        <v>1</v>
      </c>
      <c r="G35" s="188">
        <f t="shared" si="11"/>
        <v>0.05</v>
      </c>
      <c r="H35" s="188"/>
      <c r="I35" s="188">
        <f t="shared" si="12"/>
        <v>0.05</v>
      </c>
      <c r="J35" s="188"/>
      <c r="K35" s="188">
        <f t="shared" si="13"/>
        <v>0.05</v>
      </c>
      <c r="L35" s="188"/>
      <c r="M35" s="188">
        <f t="shared" si="14"/>
        <v>0.05</v>
      </c>
      <c r="N35" s="188"/>
      <c r="O35" s="188">
        <f t="shared" si="15"/>
        <v>0.05</v>
      </c>
      <c r="P35" s="188"/>
      <c r="Q35" s="85">
        <f t="shared" si="16"/>
        <v>0.05</v>
      </c>
      <c r="R35" s="85" t="str">
        <f t="shared" si="17"/>
        <v>BAJA</v>
      </c>
      <c r="S35" s="68">
        <f>+Probabilidad!P253</f>
        <v>1</v>
      </c>
      <c r="T35" s="86">
        <f t="shared" si="7"/>
        <v>0.05</v>
      </c>
      <c r="U35" s="68"/>
      <c r="V35" s="68" t="str">
        <f t="shared" si="8"/>
        <v>BAJA</v>
      </c>
      <c r="W35" s="22"/>
      <c r="X35" s="22"/>
      <c r="Y35" s="22"/>
      <c r="Z35" s="22"/>
    </row>
    <row r="36" spans="1:26" s="2" customFormat="1" ht="19.5" customHeight="1">
      <c r="A36" s="196" t="s">
        <v>319</v>
      </c>
      <c r="B36" s="196"/>
      <c r="C36" s="196"/>
      <c r="D36" s="196"/>
      <c r="E36" s="196"/>
      <c r="F36" s="54">
        <f t="shared" si="10"/>
        <v>1</v>
      </c>
      <c r="G36" s="188">
        <f t="shared" si="11"/>
        <v>0.05</v>
      </c>
      <c r="H36" s="188"/>
      <c r="I36" s="188">
        <f t="shared" si="12"/>
        <v>0.05</v>
      </c>
      <c r="J36" s="188"/>
      <c r="K36" s="188">
        <f t="shared" si="13"/>
        <v>0.05</v>
      </c>
      <c r="L36" s="188"/>
      <c r="M36" s="188">
        <f t="shared" si="14"/>
        <v>0.05</v>
      </c>
      <c r="N36" s="188"/>
      <c r="O36" s="188">
        <f t="shared" si="15"/>
        <v>0.05</v>
      </c>
      <c r="P36" s="188"/>
      <c r="Q36" s="85">
        <f t="shared" si="16"/>
        <v>0.05</v>
      </c>
      <c r="R36" s="85" t="str">
        <f t="shared" si="17"/>
        <v>BAJA</v>
      </c>
      <c r="S36" s="68">
        <f>+Probabilidad!Q253</f>
        <v>1</v>
      </c>
      <c r="T36" s="86">
        <f t="shared" si="7"/>
        <v>0.05</v>
      </c>
      <c r="U36" s="68"/>
      <c r="V36" s="68" t="str">
        <f t="shared" si="8"/>
        <v>BAJA</v>
      </c>
      <c r="W36" s="22"/>
      <c r="X36" s="22"/>
      <c r="Y36" s="22"/>
      <c r="Z36" s="22"/>
    </row>
    <row r="37" spans="1:26" s="2" customFormat="1" ht="19.5" customHeight="1">
      <c r="A37" s="164" t="s">
        <v>179</v>
      </c>
      <c r="B37" s="164"/>
      <c r="C37" s="164"/>
      <c r="D37" s="164"/>
      <c r="E37" s="164"/>
      <c r="F37" s="164"/>
      <c r="G37" s="190"/>
      <c r="H37" s="190"/>
      <c r="I37" s="190"/>
      <c r="J37" s="190"/>
      <c r="K37" s="190"/>
      <c r="L37" s="190"/>
      <c r="M37" s="190"/>
      <c r="N37" s="190"/>
      <c r="O37" s="190"/>
      <c r="P37" s="190"/>
      <c r="Q37" s="190"/>
      <c r="R37" s="190"/>
      <c r="S37" s="68"/>
      <c r="T37" s="86"/>
      <c r="U37" s="68"/>
      <c r="V37" s="68"/>
      <c r="W37" s="22"/>
      <c r="X37" s="22"/>
      <c r="Y37" s="22"/>
      <c r="Z37" s="22"/>
    </row>
    <row r="38" spans="1:26" s="2" customFormat="1" ht="19.5" customHeight="1">
      <c r="A38" s="196" t="s">
        <v>63</v>
      </c>
      <c r="B38" s="196"/>
      <c r="C38" s="196"/>
      <c r="D38" s="196"/>
      <c r="E38" s="196"/>
      <c r="F38" s="54">
        <f>+S38</f>
        <v>1</v>
      </c>
      <c r="G38" s="188">
        <f>(($F38*$G$19)/20)</f>
        <v>0.05</v>
      </c>
      <c r="H38" s="188"/>
      <c r="I38" s="188">
        <f>(($F38*$I$19)/20)</f>
        <v>0.05</v>
      </c>
      <c r="J38" s="188"/>
      <c r="K38" s="188">
        <f>(($F38*$K$19)/20)</f>
        <v>0.05</v>
      </c>
      <c r="L38" s="188"/>
      <c r="M38" s="188">
        <f>(($F38*$M$19)/20)</f>
        <v>0.05</v>
      </c>
      <c r="N38" s="188"/>
      <c r="O38" s="188">
        <f>(($F38*$O$19)/20)</f>
        <v>0.05</v>
      </c>
      <c r="P38" s="188"/>
      <c r="Q38" s="85">
        <f>+T38</f>
        <v>0.05</v>
      </c>
      <c r="R38" s="85" t="str">
        <f>+V38</f>
        <v>BAJA</v>
      </c>
      <c r="S38" s="68">
        <f>+Probabilidad!R253</f>
        <v>1</v>
      </c>
      <c r="T38" s="86">
        <f t="shared" si="7"/>
        <v>0.05</v>
      </c>
      <c r="U38" s="68"/>
      <c r="V38" s="68" t="str">
        <f t="shared" si="8"/>
        <v>BAJA</v>
      </c>
      <c r="W38" s="22"/>
      <c r="X38" s="22"/>
      <c r="Y38" s="22"/>
      <c r="Z38" s="22"/>
    </row>
    <row r="39" spans="1:26" s="2" customFormat="1" ht="19.5" customHeight="1">
      <c r="A39" s="196" t="s">
        <v>64</v>
      </c>
      <c r="B39" s="196"/>
      <c r="C39" s="196"/>
      <c r="D39" s="196"/>
      <c r="E39" s="196"/>
      <c r="F39" s="54">
        <f>+S39</f>
        <v>1</v>
      </c>
      <c r="G39" s="188">
        <f>(($F39*$G$19)/20)</f>
        <v>0.05</v>
      </c>
      <c r="H39" s="188"/>
      <c r="I39" s="188">
        <f>(($F39*$I$19)/20)</f>
        <v>0.05</v>
      </c>
      <c r="J39" s="188"/>
      <c r="K39" s="188">
        <f>(($F39*$K$19)/20)</f>
        <v>0.05</v>
      </c>
      <c r="L39" s="188"/>
      <c r="M39" s="188">
        <f>(($F39*$M$19)/20)</f>
        <v>0.05</v>
      </c>
      <c r="N39" s="188"/>
      <c r="O39" s="188">
        <f>(($F39*$O$19)/20)</f>
        <v>0.05</v>
      </c>
      <c r="P39" s="188"/>
      <c r="Q39" s="85">
        <f>+T39</f>
        <v>0.05</v>
      </c>
      <c r="R39" s="85" t="str">
        <f>+V39</f>
        <v>BAJA</v>
      </c>
      <c r="S39" s="68">
        <f>+Probabilidad!S253</f>
        <v>1</v>
      </c>
      <c r="T39" s="86">
        <f t="shared" si="7"/>
        <v>0.05</v>
      </c>
      <c r="U39" s="68"/>
      <c r="V39" s="68" t="str">
        <f t="shared" si="8"/>
        <v>BAJA</v>
      </c>
      <c r="W39" s="22"/>
      <c r="X39" s="22"/>
      <c r="Y39" s="22"/>
      <c r="Z39" s="22"/>
    </row>
    <row r="40" spans="1:26" s="2" customFormat="1" ht="19.5" customHeight="1">
      <c r="A40" s="196" t="s">
        <v>65</v>
      </c>
      <c r="B40" s="196"/>
      <c r="C40" s="196"/>
      <c r="D40" s="196"/>
      <c r="E40" s="196"/>
      <c r="F40" s="54">
        <f>+S40</f>
        <v>1</v>
      </c>
      <c r="G40" s="188">
        <f>(($F40*$G$19)/20)</f>
        <v>0.05</v>
      </c>
      <c r="H40" s="188"/>
      <c r="I40" s="188">
        <f>(($F40*$I$19)/20)</f>
        <v>0.05</v>
      </c>
      <c r="J40" s="188"/>
      <c r="K40" s="188">
        <f>(($F40*$K$19)/20)</f>
        <v>0.05</v>
      </c>
      <c r="L40" s="188"/>
      <c r="M40" s="188">
        <f>(($F40*$M$19)/20)</f>
        <v>0.05</v>
      </c>
      <c r="N40" s="188"/>
      <c r="O40" s="188">
        <f>(($F40*$O$19)/20)</f>
        <v>0.05</v>
      </c>
      <c r="P40" s="188"/>
      <c r="Q40" s="85">
        <f>+T40</f>
        <v>0.05</v>
      </c>
      <c r="R40" s="85" t="str">
        <f>+V40</f>
        <v>BAJA</v>
      </c>
      <c r="S40" s="68">
        <f>+Probabilidad!T253</f>
        <v>1</v>
      </c>
      <c r="T40" s="86">
        <f t="shared" si="7"/>
        <v>0.05</v>
      </c>
      <c r="U40" s="68"/>
      <c r="V40" s="68" t="str">
        <f t="shared" si="8"/>
        <v>BAJA</v>
      </c>
      <c r="W40" s="22"/>
      <c r="X40" s="22"/>
      <c r="Y40" s="22"/>
      <c r="Z40" s="22"/>
    </row>
    <row r="41" spans="1:26" s="2" customFormat="1" ht="19.5" customHeight="1">
      <c r="A41" s="196" t="s">
        <v>66</v>
      </c>
      <c r="B41" s="196"/>
      <c r="C41" s="196"/>
      <c r="D41" s="196"/>
      <c r="E41" s="196"/>
      <c r="F41" s="54">
        <f>+S41</f>
        <v>1</v>
      </c>
      <c r="G41" s="188">
        <f>(($F41*$G$19)/20)</f>
        <v>0.05</v>
      </c>
      <c r="H41" s="188"/>
      <c r="I41" s="188">
        <f>(($F41*$I$19)/20)</f>
        <v>0.05</v>
      </c>
      <c r="J41" s="188"/>
      <c r="K41" s="188">
        <f>(($F41*$K$19)/20)</f>
        <v>0.05</v>
      </c>
      <c r="L41" s="188"/>
      <c r="M41" s="188">
        <f>(($F41*$M$19)/20)</f>
        <v>0.05</v>
      </c>
      <c r="N41" s="188"/>
      <c r="O41" s="188">
        <f>(($F41*$O$19)/20)</f>
        <v>0.05</v>
      </c>
      <c r="P41" s="188"/>
      <c r="Q41" s="85">
        <f>+T41</f>
        <v>0.05</v>
      </c>
      <c r="R41" s="85" t="str">
        <f>+V41</f>
        <v>BAJA</v>
      </c>
      <c r="S41" s="68">
        <f>+Probabilidad!U253</f>
        <v>1</v>
      </c>
      <c r="T41" s="86">
        <f t="shared" si="7"/>
        <v>0.05</v>
      </c>
      <c r="U41" s="68"/>
      <c r="V41" s="68" t="str">
        <f t="shared" si="8"/>
        <v>BAJA</v>
      </c>
      <c r="W41" s="22"/>
      <c r="X41" s="22"/>
      <c r="Y41" s="22"/>
      <c r="Z41" s="22"/>
    </row>
    <row r="42" spans="1:26" s="2" customFormat="1" ht="19.5" customHeight="1">
      <c r="A42" s="88"/>
      <c r="B42" s="88"/>
      <c r="C42" s="88"/>
      <c r="D42" s="88"/>
      <c r="E42" s="88"/>
      <c r="F42" s="88"/>
      <c r="G42" s="88"/>
      <c r="H42" s="88"/>
      <c r="I42" s="88"/>
      <c r="J42" s="88"/>
      <c r="K42" s="88"/>
      <c r="L42" s="88"/>
      <c r="M42" s="88"/>
      <c r="N42" s="88"/>
      <c r="O42" s="88"/>
      <c r="P42" s="88"/>
      <c r="Q42" s="88"/>
      <c r="R42" s="88"/>
      <c r="S42" s="68"/>
      <c r="T42" s="68"/>
      <c r="U42" s="68"/>
      <c r="V42" s="68"/>
      <c r="W42" s="22"/>
      <c r="X42" s="22"/>
      <c r="Y42" s="22"/>
      <c r="Z42" s="22"/>
    </row>
    <row r="43" spans="1:26" s="2" customFormat="1" ht="19.5" customHeight="1">
      <c r="A43" s="88"/>
      <c r="B43" s="88"/>
      <c r="C43" s="88"/>
      <c r="D43" s="88"/>
      <c r="E43" s="88"/>
      <c r="F43" s="141" t="s">
        <v>218</v>
      </c>
      <c r="G43" s="141"/>
      <c r="H43" s="141"/>
      <c r="I43" s="141"/>
      <c r="J43" s="141"/>
      <c r="K43" s="141"/>
      <c r="L43" s="141"/>
      <c r="M43" s="141"/>
      <c r="N43" s="88"/>
      <c r="O43" s="88"/>
      <c r="P43" s="88"/>
      <c r="Q43" s="88"/>
      <c r="R43" s="88"/>
      <c r="S43" s="68"/>
      <c r="T43" s="68"/>
      <c r="U43" s="68"/>
      <c r="V43" s="68"/>
      <c r="W43" s="22"/>
      <c r="X43" s="22"/>
      <c r="Y43" s="22"/>
      <c r="Z43" s="22"/>
    </row>
    <row r="44" spans="1:26" s="2" customFormat="1" ht="19.5" customHeight="1">
      <c r="A44" s="88"/>
      <c r="B44" s="88"/>
      <c r="C44" s="88"/>
      <c r="D44" s="88"/>
      <c r="E44" s="88"/>
      <c r="F44" s="201"/>
      <c r="G44" s="201"/>
      <c r="H44" s="199" t="s">
        <v>253</v>
      </c>
      <c r="I44" s="96"/>
      <c r="J44" s="200"/>
      <c r="K44" s="115" t="s">
        <v>237</v>
      </c>
      <c r="L44" s="115"/>
      <c r="M44" s="115"/>
      <c r="N44" s="88"/>
      <c r="O44" s="88"/>
      <c r="P44" s="88"/>
      <c r="Q44" s="88"/>
      <c r="R44" s="88"/>
      <c r="S44" s="68"/>
      <c r="T44" s="68"/>
      <c r="U44" s="68"/>
      <c r="V44" s="68"/>
      <c r="W44" s="22"/>
      <c r="X44" s="22"/>
      <c r="Y44" s="22"/>
      <c r="Z44" s="22"/>
    </row>
    <row r="45" spans="1:26" s="2" customFormat="1" ht="19.5" customHeight="1">
      <c r="A45" s="88"/>
      <c r="B45" s="88"/>
      <c r="C45" s="88"/>
      <c r="D45" s="88"/>
      <c r="E45" s="88"/>
      <c r="F45" s="185"/>
      <c r="G45" s="185"/>
      <c r="H45" s="199" t="s">
        <v>254</v>
      </c>
      <c r="I45" s="96"/>
      <c r="J45" s="200"/>
      <c r="K45" s="115" t="s">
        <v>238</v>
      </c>
      <c r="L45" s="115"/>
      <c r="M45" s="115"/>
      <c r="N45" s="88"/>
      <c r="O45" s="88"/>
      <c r="P45" s="88"/>
      <c r="Q45" s="88"/>
      <c r="R45" s="88"/>
      <c r="S45" s="68"/>
      <c r="T45" s="68"/>
      <c r="U45" s="68"/>
      <c r="V45" s="68"/>
      <c r="W45" s="22"/>
      <c r="X45" s="22"/>
      <c r="Y45" s="22"/>
      <c r="Z45" s="22"/>
    </row>
    <row r="46" spans="1:26" s="2" customFormat="1" ht="19.5" customHeight="1">
      <c r="A46" s="88"/>
      <c r="B46" s="88"/>
      <c r="C46" s="88"/>
      <c r="D46" s="88"/>
      <c r="E46" s="88"/>
      <c r="F46" s="191"/>
      <c r="G46" s="191"/>
      <c r="H46" s="199" t="s">
        <v>255</v>
      </c>
      <c r="I46" s="96"/>
      <c r="J46" s="200"/>
      <c r="K46" s="115" t="s">
        <v>239</v>
      </c>
      <c r="L46" s="115"/>
      <c r="M46" s="115"/>
      <c r="N46" s="88"/>
      <c r="O46" s="88"/>
      <c r="P46" s="88"/>
      <c r="Q46" s="88"/>
      <c r="R46" s="88"/>
      <c r="S46" s="68"/>
      <c r="T46" s="68"/>
      <c r="U46" s="68"/>
      <c r="V46" s="68"/>
      <c r="W46" s="22"/>
      <c r="X46" s="22"/>
      <c r="Y46" s="22"/>
      <c r="Z46" s="22"/>
    </row>
    <row r="49" ht="12.75">
      <c r="I49" s="51"/>
    </row>
  </sheetData>
  <sheetProtection/>
  <mergeCells count="192">
    <mergeCell ref="O19:P19"/>
    <mergeCell ref="M19:N19"/>
    <mergeCell ref="M18:N18"/>
    <mergeCell ref="L12:M12"/>
    <mergeCell ref="L14:M14"/>
    <mergeCell ref="D7:O7"/>
    <mergeCell ref="N11:O11"/>
    <mergeCell ref="N12:O12"/>
    <mergeCell ref="N13:O13"/>
    <mergeCell ref="N14:O14"/>
    <mergeCell ref="O18:P18"/>
    <mergeCell ref="A18:F18"/>
    <mergeCell ref="F13:G13"/>
    <mergeCell ref="F14:G14"/>
    <mergeCell ref="G39:H39"/>
    <mergeCell ref="G17:P17"/>
    <mergeCell ref="A16:R16"/>
    <mergeCell ref="Q17:Q19"/>
    <mergeCell ref="R17:R19"/>
    <mergeCell ref="L13:M13"/>
    <mergeCell ref="I39:J39"/>
    <mergeCell ref="F46:G46"/>
    <mergeCell ref="K44:M44"/>
    <mergeCell ref="K45:M45"/>
    <mergeCell ref="K46:M46"/>
    <mergeCell ref="H46:J46"/>
    <mergeCell ref="F43:M43"/>
    <mergeCell ref="F44:G44"/>
    <mergeCell ref="F45:G45"/>
    <mergeCell ref="H45:J45"/>
    <mergeCell ref="H44:J44"/>
    <mergeCell ref="H13:I13"/>
    <mergeCell ref="H14:I14"/>
    <mergeCell ref="G38:H38"/>
    <mergeCell ref="L11:M11"/>
    <mergeCell ref="I21:J21"/>
    <mergeCell ref="G20:H20"/>
    <mergeCell ref="G21:H21"/>
    <mergeCell ref="G24:H24"/>
    <mergeCell ref="K30:L30"/>
    <mergeCell ref="N10:O10"/>
    <mergeCell ref="N9:O9"/>
    <mergeCell ref="L9:M9"/>
    <mergeCell ref="J9:K9"/>
    <mergeCell ref="J10:K10"/>
    <mergeCell ref="L10:M10"/>
    <mergeCell ref="A19:E19"/>
    <mergeCell ref="A29:E29"/>
    <mergeCell ref="A30:E30"/>
    <mergeCell ref="I30:J30"/>
    <mergeCell ref="A20:E20"/>
    <mergeCell ref="I20:J20"/>
    <mergeCell ref="I22:J22"/>
    <mergeCell ref="I23:J23"/>
    <mergeCell ref="I24:J24"/>
    <mergeCell ref="I25:J25"/>
    <mergeCell ref="K31:L31"/>
    <mergeCell ref="K32:L32"/>
    <mergeCell ref="I31:J31"/>
    <mergeCell ref="K33:L33"/>
    <mergeCell ref="I29:J29"/>
    <mergeCell ref="I32:J32"/>
    <mergeCell ref="K29:L29"/>
    <mergeCell ref="A38:E38"/>
    <mergeCell ref="A21:E21"/>
    <mergeCell ref="A40:E40"/>
    <mergeCell ref="A23:E23"/>
    <mergeCell ref="A22:E22"/>
    <mergeCell ref="A27:E27"/>
    <mergeCell ref="A32:E32"/>
    <mergeCell ref="A28:F28"/>
    <mergeCell ref="A31:E31"/>
    <mergeCell ref="A41:E41"/>
    <mergeCell ref="A35:E35"/>
    <mergeCell ref="A36:E36"/>
    <mergeCell ref="A24:E24"/>
    <mergeCell ref="A25:E25"/>
    <mergeCell ref="A39:E39"/>
    <mergeCell ref="A37:F37"/>
    <mergeCell ref="A33:E33"/>
    <mergeCell ref="A34:E34"/>
    <mergeCell ref="A26:E26"/>
    <mergeCell ref="K18:L18"/>
    <mergeCell ref="I18:J18"/>
    <mergeCell ref="G18:H18"/>
    <mergeCell ref="G19:H19"/>
    <mergeCell ref="I19:J19"/>
    <mergeCell ref="K19:L19"/>
    <mergeCell ref="M20:N20"/>
    <mergeCell ref="M21:N21"/>
    <mergeCell ref="M22:N22"/>
    <mergeCell ref="M23:N23"/>
    <mergeCell ref="M24:N24"/>
    <mergeCell ref="M25:N25"/>
    <mergeCell ref="G41:H41"/>
    <mergeCell ref="I38:J38"/>
    <mergeCell ref="G34:H34"/>
    <mergeCell ref="G35:H35"/>
    <mergeCell ref="I35:J35"/>
    <mergeCell ref="I36:J36"/>
    <mergeCell ref="I34:J34"/>
    <mergeCell ref="G36:H36"/>
    <mergeCell ref="I40:J40"/>
    <mergeCell ref="I41:J41"/>
    <mergeCell ref="G31:H31"/>
    <mergeCell ref="G32:H32"/>
    <mergeCell ref="G33:H33"/>
    <mergeCell ref="G27:H27"/>
    <mergeCell ref="G29:H29"/>
    <mergeCell ref="G40:H40"/>
    <mergeCell ref="G30:H30"/>
    <mergeCell ref="G26:H26"/>
    <mergeCell ref="I26:J26"/>
    <mergeCell ref="G22:H22"/>
    <mergeCell ref="G23:H23"/>
    <mergeCell ref="G25:H25"/>
    <mergeCell ref="K20:L20"/>
    <mergeCell ref="K21:L21"/>
    <mergeCell ref="K22:L22"/>
    <mergeCell ref="K23:L23"/>
    <mergeCell ref="K24:L24"/>
    <mergeCell ref="K25:L25"/>
    <mergeCell ref="O40:P40"/>
    <mergeCell ref="M30:N30"/>
    <mergeCell ref="K26:L26"/>
    <mergeCell ref="K27:L27"/>
    <mergeCell ref="I27:J27"/>
    <mergeCell ref="M29:N29"/>
    <mergeCell ref="M26:N26"/>
    <mergeCell ref="M27:N27"/>
    <mergeCell ref="I33:J33"/>
    <mergeCell ref="K40:L40"/>
    <mergeCell ref="K41:L41"/>
    <mergeCell ref="M39:N39"/>
    <mergeCell ref="K38:L38"/>
    <mergeCell ref="K39:L39"/>
    <mergeCell ref="K34:L34"/>
    <mergeCell ref="M41:N41"/>
    <mergeCell ref="M38:N38"/>
    <mergeCell ref="K36:L36"/>
    <mergeCell ref="K35:L35"/>
    <mergeCell ref="M31:N31"/>
    <mergeCell ref="M35:N35"/>
    <mergeCell ref="M40:N40"/>
    <mergeCell ref="M32:N32"/>
    <mergeCell ref="M33:N33"/>
    <mergeCell ref="M34:N34"/>
    <mergeCell ref="M36:N36"/>
    <mergeCell ref="O23:P23"/>
    <mergeCell ref="O30:P30"/>
    <mergeCell ref="O31:P31"/>
    <mergeCell ref="O25:P25"/>
    <mergeCell ref="O26:P26"/>
    <mergeCell ref="O27:P27"/>
    <mergeCell ref="O24:P24"/>
    <mergeCell ref="O29:P29"/>
    <mergeCell ref="H10:I10"/>
    <mergeCell ref="H11:I11"/>
    <mergeCell ref="H12:I12"/>
    <mergeCell ref="D13:E13"/>
    <mergeCell ref="O38:P38"/>
    <mergeCell ref="O39:P39"/>
    <mergeCell ref="O33:P33"/>
    <mergeCell ref="O34:P34"/>
    <mergeCell ref="O35:P35"/>
    <mergeCell ref="O36:P36"/>
    <mergeCell ref="O41:P41"/>
    <mergeCell ref="J14:K14"/>
    <mergeCell ref="J13:K13"/>
    <mergeCell ref="G28:R28"/>
    <mergeCell ref="G37:R37"/>
    <mergeCell ref="D14:E14"/>
    <mergeCell ref="O32:P32"/>
    <mergeCell ref="O20:P20"/>
    <mergeCell ref="O21:P21"/>
    <mergeCell ref="O22:P22"/>
    <mergeCell ref="H8:O8"/>
    <mergeCell ref="D8:G9"/>
    <mergeCell ref="F11:G11"/>
    <mergeCell ref="F12:G12"/>
    <mergeCell ref="D10:G10"/>
    <mergeCell ref="D11:E11"/>
    <mergeCell ref="D12:E12"/>
    <mergeCell ref="H9:I9"/>
    <mergeCell ref="J11:K11"/>
    <mergeCell ref="J12:K12"/>
    <mergeCell ref="A1:D4"/>
    <mergeCell ref="E1:P4"/>
    <mergeCell ref="R1:S1"/>
    <mergeCell ref="R2:S2"/>
    <mergeCell ref="R3:S3"/>
    <mergeCell ref="R4:S4"/>
  </mergeCells>
  <conditionalFormatting sqref="F20:F27 F29:F36 F38:F41 G19:P19">
    <cfRule type="cellIs" priority="1" dxfId="1" operator="equal" stopIfTrue="1">
      <formula>2</formula>
    </cfRule>
    <cfRule type="cellIs" priority="2" dxfId="10" operator="equal" stopIfTrue="1">
      <formula>3</formula>
    </cfRule>
    <cfRule type="cellIs" priority="3" dxfId="0" operator="equal" stopIfTrue="1">
      <formula>4</formula>
    </cfRule>
  </conditionalFormatting>
  <conditionalFormatting sqref="G20:G27 I20:I27 K20:K27 M20:M27 O20:O27 G29:G36 I29:I36 K29:K36 M29:M36 O29:O36 G38:G41 I38:I41 K38:K41 M38:M41 O38:O41">
    <cfRule type="cellIs" priority="4" dxfId="2" operator="between" stopIfTrue="1">
      <formula>0.05</formula>
      <formula>0.1</formula>
    </cfRule>
    <cfRule type="cellIs" priority="5" dxfId="1" operator="between" stopIfTrue="1">
      <formula>0.15</formula>
      <formula>0.3</formula>
    </cfRule>
    <cfRule type="cellIs" priority="6" dxfId="0" operator="between" stopIfTrue="1">
      <formula>0.4</formula>
      <formula>0.8</formula>
    </cfRule>
  </conditionalFormatting>
  <conditionalFormatting sqref="Q20:Q27 Q29:Q36 Q38:Q41">
    <cfRule type="cellIs" priority="7" dxfId="2" operator="between" stopIfTrue="1">
      <formula>0</formula>
      <formula>0.33</formula>
    </cfRule>
    <cfRule type="cellIs" priority="8" dxfId="1" operator="between" stopIfTrue="1">
      <formula>0.34</formula>
      <formula>0.66</formula>
    </cfRule>
    <cfRule type="cellIs" priority="9" dxfId="0" operator="between" stopIfTrue="1">
      <formula>0.67</formula>
      <formula>1</formula>
    </cfRule>
  </conditionalFormatting>
  <conditionalFormatting sqref="R20:R27 R29:R36 R38:R41">
    <cfRule type="cellIs" priority="10" dxfId="2" operator="equal" stopIfTrue="1">
      <formula>"BAJA"</formula>
    </cfRule>
    <cfRule type="cellIs" priority="11" dxfId="1" operator="equal" stopIfTrue="1">
      <formula>"MEDIA"</formula>
    </cfRule>
    <cfRule type="cellIs" priority="12" dxfId="0" operator="equal" stopIfTrue="1">
      <formula>"ALTA"</formula>
    </cfRule>
  </conditionalFormatting>
  <printOptions/>
  <pageMargins left="0.75" right="0.75" top="1" bottom="1" header="0" footer="0"/>
  <pageSetup horizontalDpi="600" verticalDpi="600" orientation="portrait" scale="65" r:id="rId2"/>
  <colBreaks count="1" manualBreakCount="1">
    <brk id="18" max="65535" man="1"/>
  </colBreaks>
  <drawing r:id="rId1"/>
</worksheet>
</file>

<file path=xl/worksheets/sheet4.xml><?xml version="1.0" encoding="utf-8"?>
<worksheet xmlns="http://schemas.openxmlformats.org/spreadsheetml/2006/main" xmlns:r="http://schemas.openxmlformats.org/officeDocument/2006/relationships">
  <dimension ref="A1:H3"/>
  <sheetViews>
    <sheetView view="pageBreakPreview" zoomScale="60" zoomScalePageLayoutView="0" workbookViewId="0" topLeftCell="A1">
      <selection activeCell="B3" sqref="B3"/>
    </sheetView>
  </sheetViews>
  <sheetFormatPr defaultColWidth="11.421875" defaultRowHeight="12.75"/>
  <sheetData>
    <row r="1" spans="1:8" ht="16.5" customHeight="1">
      <c r="A1" s="211" t="s">
        <v>336</v>
      </c>
      <c r="B1" s="212"/>
      <c r="C1" s="212"/>
      <c r="D1" s="212"/>
      <c r="E1" s="212"/>
      <c r="F1" s="212"/>
      <c r="G1" s="212"/>
      <c r="H1" s="213"/>
    </row>
    <row r="2" spans="1:8" ht="30" customHeight="1">
      <c r="A2" s="93" t="s">
        <v>315</v>
      </c>
      <c r="B2" s="93" t="s">
        <v>337</v>
      </c>
      <c r="C2" s="211" t="s">
        <v>338</v>
      </c>
      <c r="D2" s="214"/>
      <c r="E2" s="211" t="s">
        <v>339</v>
      </c>
      <c r="F2" s="214"/>
      <c r="G2" s="211" t="s">
        <v>340</v>
      </c>
      <c r="H2" s="213"/>
    </row>
    <row r="3" spans="1:8" ht="48.75" customHeight="1" thickBot="1">
      <c r="A3" s="94">
        <v>0</v>
      </c>
      <c r="B3" s="95">
        <v>45244</v>
      </c>
      <c r="C3" s="215" t="s">
        <v>341</v>
      </c>
      <c r="D3" s="216"/>
      <c r="E3" s="217" t="s">
        <v>342</v>
      </c>
      <c r="F3" s="218"/>
      <c r="G3" s="217" t="s">
        <v>343</v>
      </c>
      <c r="H3" s="219"/>
    </row>
  </sheetData>
  <sheetProtection/>
  <mergeCells count="7">
    <mergeCell ref="A1:H1"/>
    <mergeCell ref="C2:D2"/>
    <mergeCell ref="E2:F2"/>
    <mergeCell ref="G2:H2"/>
    <mergeCell ref="C3:D3"/>
    <mergeCell ref="E3:F3"/>
    <mergeCell ref="G3:H3"/>
  </mergeCells>
  <printOptions/>
  <pageMargins left="0.7" right="0.7" top="0.75" bottom="0.75" header="0.3" footer="0.3"/>
  <pageSetup horizontalDpi="600" verticalDpi="600" orientation="portrait"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79944364</dc:creator>
  <cp:keywords/>
  <dc:description/>
  <cp:lastModifiedBy>Jorge Alberto Delgado Jaimes</cp:lastModifiedBy>
  <cp:lastPrinted>2023-11-13T22:13:15Z</cp:lastPrinted>
  <dcterms:created xsi:type="dcterms:W3CDTF">2009-08-29T01:21:32Z</dcterms:created>
  <dcterms:modified xsi:type="dcterms:W3CDTF">2023-11-14T19:58:40Z</dcterms:modified>
  <cp:category/>
  <cp:version/>
  <cp:contentType/>
  <cp:contentStatus/>
</cp:coreProperties>
</file>